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400" windowHeight="7215" tabRatio="640" activeTab="3"/>
  </bookViews>
  <sheets>
    <sheet name="FFELP" sheetId="1" r:id="rId1"/>
    <sheet name="Collection and Waterfall" sheetId="2" r:id="rId2"/>
    <sheet name="Balance Sheet" sheetId="3" r:id="rId3"/>
    <sheet name="Income Statement" sheetId="4" r:id="rId4"/>
  </sheets>
  <definedNames>
    <definedName name="_xlnm.Print_Area" localSheetId="1">'Collection and Waterfall'!$A$1:$N$79</definedName>
    <definedName name="_xlnm.Print_Area" localSheetId="0">'FFELP'!$A$1:$N$145</definedName>
    <definedName name="_xlnm.Print_Titles" localSheetId="1">'Collection and Waterfall'!$1:$5</definedName>
    <definedName name="_xlnm.Print_Titles" localSheetId="0">'FFELP'!$1:$10</definedName>
  </definedNames>
  <calcPr fullCalcOnLoad="1"/>
</workbook>
</file>

<file path=xl/sharedStrings.xml><?xml version="1.0" encoding="utf-8"?>
<sst xmlns="http://schemas.openxmlformats.org/spreadsheetml/2006/main" count="371" uniqueCount="280">
  <si>
    <t>Issuer</t>
  </si>
  <si>
    <t>Deal Name</t>
  </si>
  <si>
    <t>Distribution Date</t>
  </si>
  <si>
    <t>Website</t>
  </si>
  <si>
    <t>Class</t>
  </si>
  <si>
    <t xml:space="preserve">Collection Period </t>
  </si>
  <si>
    <t>CUSIP</t>
  </si>
  <si>
    <t>Beg Princ Bal</t>
  </si>
  <si>
    <t>Interest Accrual</t>
  </si>
  <si>
    <t>Principal Paid</t>
  </si>
  <si>
    <t>End Princ Bal</t>
  </si>
  <si>
    <t>Original Balance</t>
  </si>
  <si>
    <t>% of Securities</t>
  </si>
  <si>
    <t>(a) Footnotes</t>
  </si>
  <si>
    <t>(b) Footnotes</t>
  </si>
  <si>
    <t>Principal Balance</t>
  </si>
  <si>
    <t>Beg Balance</t>
  </si>
  <si>
    <t>End Balance</t>
  </si>
  <si>
    <t>Activity</t>
  </si>
  <si>
    <t>Accrued Interest</t>
  </si>
  <si>
    <t>Total Pool Balance</t>
  </si>
  <si>
    <t>Total Accounts Balance</t>
  </si>
  <si>
    <t>Weighted Average Coupon (WAC)</t>
  </si>
  <si>
    <t>Number of Loans</t>
  </si>
  <si>
    <t>Number of Borrowers</t>
  </si>
  <si>
    <t>Reserve Amt Required</t>
  </si>
  <si>
    <t>Total Assets</t>
  </si>
  <si>
    <t xml:space="preserve">    Current</t>
  </si>
  <si>
    <t>Deferment</t>
  </si>
  <si>
    <t># of Loans</t>
  </si>
  <si>
    <t>Beginning</t>
  </si>
  <si>
    <t>Ending</t>
  </si>
  <si>
    <t>% of Balance</t>
  </si>
  <si>
    <t>Total Portfolio</t>
  </si>
  <si>
    <t>Total</t>
  </si>
  <si>
    <t>Assets</t>
  </si>
  <si>
    <t xml:space="preserve">    Loans Receivable</t>
  </si>
  <si>
    <t>Liabilities</t>
  </si>
  <si>
    <t xml:space="preserve">   Bonds Payable</t>
  </si>
  <si>
    <t>Total Liabilities</t>
  </si>
  <si>
    <t>Maturity</t>
  </si>
  <si>
    <t>Average Borrower Indebtedness</t>
  </si>
  <si>
    <t xml:space="preserve">    Accrued Interest on Investment</t>
  </si>
  <si>
    <t xml:space="preserve">    Accrued Interest Subsidy Payments</t>
  </si>
  <si>
    <t xml:space="preserve">    Total Accounts/Funds Balance</t>
  </si>
  <si>
    <t xml:space="preserve">   Accrued Interest on Senior Bonds</t>
  </si>
  <si>
    <t xml:space="preserve">   Principal of Sub Bonds Outstanding</t>
  </si>
  <si>
    <t xml:space="preserve">   Accrued Interest on Sub Bonds Outstanding</t>
  </si>
  <si>
    <t>Total Liabilities and Net Assets</t>
  </si>
  <si>
    <t>Balance Sheet</t>
  </si>
  <si>
    <t>Proprietary</t>
  </si>
  <si>
    <t>Monitoring Waterfall and Collections</t>
  </si>
  <si>
    <t>Collection Period</t>
  </si>
  <si>
    <t>Collection Activity</t>
  </si>
  <si>
    <t>Principal and Interest Distributions</t>
  </si>
  <si>
    <t>Collection Account</t>
  </si>
  <si>
    <t>Collection Amount Received</t>
  </si>
  <si>
    <t>Interest Shortfall</t>
  </si>
  <si>
    <t>Recoveries</t>
  </si>
  <si>
    <t>Interest Carryover Due</t>
  </si>
  <si>
    <t>Interest Carryover Paid</t>
  </si>
  <si>
    <t>Interest Carryover</t>
  </si>
  <si>
    <t>Payments from Guarantor</t>
  </si>
  <si>
    <t>Sale Proceeds</t>
  </si>
  <si>
    <t>Total Distribution Amount</t>
  </si>
  <si>
    <t>Investment Income</t>
  </si>
  <si>
    <t>All Fees</t>
  </si>
  <si>
    <t xml:space="preserve">Other Amounts Received in Collection </t>
  </si>
  <si>
    <t>Total Available Funds</t>
  </si>
  <si>
    <t>Waterfall Activity</t>
  </si>
  <si>
    <t>Waterfall for Distribution</t>
  </si>
  <si>
    <t>Amount Due</t>
  </si>
  <si>
    <t>Amount Remaining</t>
  </si>
  <si>
    <t>Contact Email</t>
  </si>
  <si>
    <t>Consolidation Loans</t>
  </si>
  <si>
    <t>As of Date</t>
  </si>
  <si>
    <t>Bal after Waterfall</t>
  </si>
  <si>
    <t>Cumulative Default Rate</t>
  </si>
  <si>
    <t xml:space="preserve">   Cumulative Default Rate</t>
  </si>
  <si>
    <t>Subsidized Stafford Loans</t>
  </si>
  <si>
    <t>Unsubsidized Stafford Loans</t>
  </si>
  <si>
    <t>Student Loan Backed Reporting Mixed Deal</t>
  </si>
  <si>
    <t xml:space="preserve">    30-59 Days Delinquent</t>
  </si>
  <si>
    <t xml:space="preserve">    60-89 Days Delinquent</t>
  </si>
  <si>
    <t xml:space="preserve">    90-119 Days Delinqent</t>
  </si>
  <si>
    <t xml:space="preserve">    150-179 Days Delinquent</t>
  </si>
  <si>
    <t xml:space="preserve">    120-149 Days Delinquent</t>
  </si>
  <si>
    <t xml:space="preserve">    180-209 Days Delinquent</t>
  </si>
  <si>
    <t xml:space="preserve">    210-239 Days Delinquent</t>
  </si>
  <si>
    <t>4 Year</t>
  </si>
  <si>
    <t>2 Year</t>
  </si>
  <si>
    <t>Foreign</t>
  </si>
  <si>
    <t>Vocational</t>
  </si>
  <si>
    <t>Grad / PLUS Loans</t>
  </si>
  <si>
    <t>Vermont Student Assistance Corporation</t>
  </si>
  <si>
    <t xml:space="preserve">     Cash and Equivalents</t>
  </si>
  <si>
    <t xml:space="preserve">          Operating</t>
  </si>
  <si>
    <t xml:space="preserve">          Revenue</t>
  </si>
  <si>
    <t xml:space="preserve">          Loan Acquisition</t>
  </si>
  <si>
    <t xml:space="preserve">     Total Cash and Equivalents</t>
  </si>
  <si>
    <t xml:space="preserve">     Receivables</t>
  </si>
  <si>
    <t xml:space="preserve">          Investment Interest</t>
  </si>
  <si>
    <t xml:space="preserve">          Student Loans</t>
  </si>
  <si>
    <t xml:space="preserve">          Allowance for Bad Debt</t>
  </si>
  <si>
    <t xml:space="preserve">          Contra SLR - Alt Fees</t>
  </si>
  <si>
    <t xml:space="preserve">          Deferred Subsidized Fees</t>
  </si>
  <si>
    <t xml:space="preserve">          Student Loan Interest</t>
  </si>
  <si>
    <t xml:space="preserve">     Total Receivables</t>
  </si>
  <si>
    <t xml:space="preserve">     Other Assets</t>
  </si>
  <si>
    <t xml:space="preserve">          Def Bond Issuance, Net</t>
  </si>
  <si>
    <t xml:space="preserve">          Prepaid Expenses</t>
  </si>
  <si>
    <t xml:space="preserve">     Total Other Assets</t>
  </si>
  <si>
    <t>Liabilities and Net Assets</t>
  </si>
  <si>
    <t xml:space="preserve">     Liabilities</t>
  </si>
  <si>
    <t xml:space="preserve">          Senior Bonds Payable</t>
  </si>
  <si>
    <t xml:space="preserve">          Bond Interest Payable</t>
  </si>
  <si>
    <t xml:space="preserve">          VT Value Rebates Payable</t>
  </si>
  <si>
    <t xml:space="preserve">          Accrued Yield - US Treasury</t>
  </si>
  <si>
    <t xml:space="preserve">          Accrued Rebates - US Treasury</t>
  </si>
  <si>
    <t xml:space="preserve">          Due To US Department of Education</t>
  </si>
  <si>
    <t xml:space="preserve">          Accounts Payable and Other Liabilities</t>
  </si>
  <si>
    <t xml:space="preserve">          Due To/From Other Funds</t>
  </si>
  <si>
    <t xml:space="preserve">     Total Liabilities</t>
  </si>
  <si>
    <t xml:space="preserve">     Net Assets</t>
  </si>
  <si>
    <t xml:space="preserve">          Restricted by Bond Resolution</t>
  </si>
  <si>
    <t xml:space="preserve">     Total Net Assets</t>
  </si>
  <si>
    <t>Overall Parity Ratio</t>
  </si>
  <si>
    <t>Cumulative Recoveries (including reimbursements and collections)</t>
  </si>
  <si>
    <t xml:space="preserve">   Payments from Guarantor</t>
  </si>
  <si>
    <t xml:space="preserve">   Borrower Recoveries</t>
  </si>
  <si>
    <t>Recovery Rate</t>
  </si>
  <si>
    <t>Cumulative Net Loss</t>
  </si>
  <si>
    <t>Fees and Program Expenses Due for Current Period</t>
  </si>
  <si>
    <t>Total Fees and Program Expenses</t>
  </si>
  <si>
    <t xml:space="preserve">   Current Period Defaults and Write-offs</t>
  </si>
  <si>
    <t xml:space="preserve">   Cumulative Defaults and Write-offs</t>
  </si>
  <si>
    <t>Servicing Fees</t>
  </si>
  <si>
    <t>Indenture Trustee Fees</t>
  </si>
  <si>
    <t>Other Fees</t>
  </si>
  <si>
    <t>Remarketing Fees</t>
  </si>
  <si>
    <t>Credit Enhancement Fees</t>
  </si>
  <si>
    <t>Arbitrage Analysis Fees</t>
  </si>
  <si>
    <t xml:space="preserve">      Loans for which claims have been filed as of Distribution Date</t>
  </si>
  <si>
    <t>www.vsac.org</t>
  </si>
  <si>
    <t>Excess Earnings Rebate paid to IRS</t>
  </si>
  <si>
    <t>Accrued Interest Carryover</t>
  </si>
  <si>
    <t>Consolidation Rebate Fee paid to Dept. of Ed</t>
  </si>
  <si>
    <t>Excess Interest returned to Dept. of Ed</t>
  </si>
  <si>
    <t>Exempt</t>
  </si>
  <si>
    <t>IRS Status</t>
  </si>
  <si>
    <t>% of Pool</t>
  </si>
  <si>
    <t xml:space="preserve">    In School</t>
  </si>
  <si>
    <t xml:space="preserve">    Grace</t>
  </si>
  <si>
    <t>Most recent auction result</t>
  </si>
  <si>
    <r>
      <t>Rate</t>
    </r>
    <r>
      <rPr>
        <b/>
        <i/>
        <sz val="10"/>
        <rFont val="Arial"/>
        <family val="2"/>
      </rPr>
      <t>(a)</t>
    </r>
  </si>
  <si>
    <t>Loan Acquisition Fund</t>
  </si>
  <si>
    <t>Revenue Fund</t>
  </si>
  <si>
    <t xml:space="preserve">          Debt Service Reserve</t>
  </si>
  <si>
    <t xml:space="preserve">    Allowance for Bad Debt</t>
  </si>
  <si>
    <t xml:space="preserve">    Student Loan Fees</t>
  </si>
  <si>
    <t xml:space="preserve">    Prepaid Expenses</t>
  </si>
  <si>
    <t xml:space="preserve">    Deferred Bond Issuance Costs</t>
  </si>
  <si>
    <t xml:space="preserve">    Accrued Interest Receivable on Loans</t>
  </si>
  <si>
    <t xml:space="preserve">   Borrower Benefit Rebates Payable</t>
  </si>
  <si>
    <t xml:space="preserve">   Accrued Yield and Rebate - US Treasury</t>
  </si>
  <si>
    <t xml:space="preserve">   Due to US Dept. of Ed</t>
  </si>
  <si>
    <t xml:space="preserve">   Accounts Payable and Other Liabilities</t>
  </si>
  <si>
    <t xml:space="preserve">   Due To/From Operations</t>
  </si>
  <si>
    <t>Principal</t>
  </si>
  <si>
    <t>Reduced Payment</t>
  </si>
  <si>
    <t>Claim Filed</t>
  </si>
  <si>
    <r>
      <t xml:space="preserve">Other / Unknown </t>
    </r>
    <r>
      <rPr>
        <i/>
        <sz val="10"/>
        <rFont val="Arial"/>
        <family val="2"/>
      </rPr>
      <t>(a)</t>
    </r>
  </si>
  <si>
    <t>Includes Consolidation loans for which no School Code is maintained</t>
  </si>
  <si>
    <t xml:space="preserve">    240-269 Days Delinquent</t>
  </si>
  <si>
    <t xml:space="preserve">    270+ Days Delinquent</t>
  </si>
  <si>
    <t xml:space="preserve">    1-29 Days Delinquent</t>
  </si>
  <si>
    <t>In Grace</t>
  </si>
  <si>
    <t xml:space="preserve">In School </t>
  </si>
  <si>
    <t xml:space="preserve">Repayment </t>
  </si>
  <si>
    <t xml:space="preserve">Forbearance </t>
  </si>
  <si>
    <t>Weghted Average Maturity (WAM) (in months)</t>
  </si>
  <si>
    <t>Interest Accrued</t>
  </si>
  <si>
    <t>Interest Due</t>
  </si>
  <si>
    <t>Interest Paid</t>
  </si>
  <si>
    <t>Portfolio Summary - FFELP</t>
  </si>
  <si>
    <t>Notes/Bonds</t>
  </si>
  <si>
    <t>Funds and Accounts - Trust</t>
  </si>
  <si>
    <t>Balance Sheet and Parity - Trust</t>
  </si>
  <si>
    <t>Portfolio by Loan Status - FFELP</t>
  </si>
  <si>
    <t>Delinquency Status - FFELP</t>
  </si>
  <si>
    <t>Portfolio by Loan Type - FFELP</t>
  </si>
  <si>
    <t>Portfolio by School Type - FFELP</t>
  </si>
  <si>
    <t>Quarterly Distribution Report</t>
  </si>
  <si>
    <t>2008 B1</t>
  </si>
  <si>
    <t>Student Loan Backed Reporting</t>
  </si>
  <si>
    <t>92428C FJ 8</t>
  </si>
  <si>
    <t>Total Repayment (a)</t>
  </si>
  <si>
    <t>2008 B Indenture</t>
  </si>
  <si>
    <t xml:space="preserve">          Cap Int</t>
  </si>
  <si>
    <t>Capitalized Interest Account</t>
  </si>
  <si>
    <t>(a) Footnotes:</t>
  </si>
  <si>
    <t>Remaining Amount Released to Corporation if parity conditions met</t>
  </si>
  <si>
    <t>Total Repayment includes Reduced Payment Loans</t>
  </si>
  <si>
    <t>2008 B</t>
  </si>
  <si>
    <t>Non-Guaranteed FFEL</t>
  </si>
  <si>
    <r>
      <t>First</t>
    </r>
    <r>
      <rPr>
        <sz val="10"/>
        <rFont val="Arial"/>
        <family val="0"/>
      </rPr>
      <t>: Fees and Program Expenses transferred to Operating Account</t>
    </r>
  </si>
  <si>
    <r>
      <t>Third</t>
    </r>
    <r>
      <rPr>
        <sz val="10"/>
        <rFont val="Arial"/>
        <family val="2"/>
      </rPr>
      <t>: For the 12 months preceding a stated maturiry, equal installments of maturity amount transferred to Debt Service - Principal Account</t>
    </r>
  </si>
  <si>
    <r>
      <t>Fourth</t>
    </r>
    <r>
      <rPr>
        <sz val="10"/>
        <rFont val="Arial"/>
        <family val="0"/>
      </rPr>
      <t>: Payment to Debt Service Reserve Account if necessary to increase to minimum required</t>
    </r>
  </si>
  <si>
    <t>investorrelations@vsac.org</t>
  </si>
  <si>
    <t xml:space="preserve">          Debt Service - Interest</t>
  </si>
  <si>
    <t xml:space="preserve">          FIB</t>
  </si>
  <si>
    <t xml:space="preserve">          SAP</t>
  </si>
  <si>
    <t>Debt Service Reserve Account</t>
  </si>
  <si>
    <t>Debt Service - Interest Account</t>
  </si>
  <si>
    <r>
      <t xml:space="preserve">Second: </t>
    </r>
    <r>
      <rPr>
        <sz val="10"/>
        <rFont val="Arial"/>
        <family val="0"/>
      </rPr>
      <t>Semi-Annual Interest Due transferred to Debt Service - Interest Account</t>
    </r>
  </si>
  <si>
    <t>Debt Service Interest Account</t>
  </si>
  <si>
    <t>2008B Trust</t>
  </si>
  <si>
    <t>Quarterly Income Statement</t>
  </si>
  <si>
    <t>Bond Direct Contribution</t>
  </si>
  <si>
    <t xml:space="preserve">     Revenue</t>
  </si>
  <si>
    <t xml:space="preserve">          Federal Interest Benefits</t>
  </si>
  <si>
    <t xml:space="preserve">          Special Allowance Payments</t>
  </si>
  <si>
    <t xml:space="preserve">          Interest on Investments</t>
  </si>
  <si>
    <t xml:space="preserve">          Interest and Fees/Student Loans</t>
  </si>
  <si>
    <t xml:space="preserve">          Other Income</t>
  </si>
  <si>
    <t xml:space="preserve">     Total Revenue</t>
  </si>
  <si>
    <t xml:space="preserve">     Bond Expenses</t>
  </si>
  <si>
    <t xml:space="preserve">          Bond/Note Interest</t>
  </si>
  <si>
    <t xml:space="preserve">          Lender Fees and Consolidation Fees</t>
  </si>
  <si>
    <t xml:space="preserve">          SAP Int Returned to DOE</t>
  </si>
  <si>
    <t xml:space="preserve">          VT Value Rebate Expense</t>
  </si>
  <si>
    <t xml:space="preserve">          Fees Paid on Borrower Behalf</t>
  </si>
  <si>
    <t xml:space="preserve">          Yield Exp - US Treasury</t>
  </si>
  <si>
    <t xml:space="preserve">          Yield Analysis</t>
  </si>
  <si>
    <t xml:space="preserve">          Rebate Exp - US Treasury</t>
  </si>
  <si>
    <t xml:space="preserve">          Rebate Analysis</t>
  </si>
  <si>
    <t xml:space="preserve">          Bad Debt Expense</t>
  </si>
  <si>
    <t xml:space="preserve">          Credit Enhancement</t>
  </si>
  <si>
    <t xml:space="preserve">          Auction Agent</t>
  </si>
  <si>
    <t xml:space="preserve">          Remarketing</t>
  </si>
  <si>
    <t xml:space="preserve">          Trustee Fees</t>
  </si>
  <si>
    <t xml:space="preserve">     Total Interest Expenses</t>
  </si>
  <si>
    <t>Total Direct Contribution</t>
  </si>
  <si>
    <t>Administrative Expense</t>
  </si>
  <si>
    <t xml:space="preserve">          Salaries and Benefits</t>
  </si>
  <si>
    <t xml:space="preserve">          Other General and Admin</t>
  </si>
  <si>
    <t xml:space="preserve">          Other Loan Finance Expense</t>
  </si>
  <si>
    <t xml:space="preserve">          Amortization of Bond Issuance</t>
  </si>
  <si>
    <t xml:space="preserve">          Subsidy Transfer to Ops</t>
  </si>
  <si>
    <t>Total Administrative</t>
  </si>
  <si>
    <t>Transfers</t>
  </si>
  <si>
    <t>BEGINNING NET ASSETS</t>
  </si>
  <si>
    <t>NET SURPLUS/(DEFICIT)</t>
  </si>
  <si>
    <t>ENDING NET ASSETS</t>
  </si>
  <si>
    <t>Available Funds at Beginning of Period</t>
  </si>
  <si>
    <t xml:space="preserve"> 6/30/2011</t>
  </si>
  <si>
    <t xml:space="preserve">          Rating Agency Fees</t>
  </si>
  <si>
    <t>Weighted Average Payments Made</t>
  </si>
  <si>
    <t>W.A. Time until (a)</t>
  </si>
  <si>
    <t>Conversion to Repayment</t>
  </si>
  <si>
    <t>months</t>
  </si>
  <si>
    <t>Total Not Converted</t>
  </si>
  <si>
    <t>W.A. Time since</t>
  </si>
  <si>
    <t>Repayment</t>
  </si>
  <si>
    <t>Forbearance</t>
  </si>
  <si>
    <t>Total Converted</t>
  </si>
  <si>
    <t>W.A. Time until Conversion to Repayment includes Grace period</t>
  </si>
  <si>
    <t>Periodic Principal Distribution Amount Due</t>
  </si>
  <si>
    <t>Periodic Principal Paid (a)</t>
  </si>
  <si>
    <t>Principal Shortfall</t>
  </si>
  <si>
    <t>Principal Distributions are voluntary early retirements</t>
  </si>
  <si>
    <r>
      <t>Fifth</t>
    </r>
    <r>
      <rPr>
        <sz val="10"/>
        <rFont val="Arial"/>
        <family val="0"/>
      </rPr>
      <t>: Transfer to Retirement Account for non-scheduled retirement of bond principal and interest</t>
    </r>
  </si>
  <si>
    <t>Current Status</t>
  </si>
  <si>
    <t>Senior Parity % (a)</t>
  </si>
  <si>
    <t>Total Parity % (a)</t>
  </si>
  <si>
    <t>Effective September 30, 2011 the Parity % calculation updated to exclude non-cash items</t>
  </si>
  <si>
    <t>7/1/11 - 9/30/11</t>
  </si>
  <si>
    <t xml:space="preserve"> 9/30/2011</t>
  </si>
  <si>
    <t>7/1/2011- 9/30/2011</t>
  </si>
  <si>
    <t>N/A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</si>
</sst>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0.00_)"/>
    <numFmt numFmtId="168" formatCode="0.00_);\(0.00\)"/>
    <numFmt numFmtId="169" formatCode="mm/dd/yy"/>
    <numFmt numFmtId="170" formatCode="mmmm\ d\,\ yyyy"/>
    <numFmt numFmtId="171" formatCode="_(&quot;$&quot;* #,##0_);_(&quot;$&quot;* \(#,##0\);_(&quot;$&quot;* &quot;-&quot;??_);_(@_)"/>
    <numFmt numFmtId="172" formatCode="0.000%"/>
    <numFmt numFmtId="173" formatCode="mm/dd/yy;@"/>
    <numFmt numFmtId="174" formatCode="[$-409]dddd\,\ mmmm\ dd\,\ yyyy"/>
    <numFmt numFmtId="175" formatCode="&quot;$&quot;#,##0"/>
    <numFmt numFmtId="176" formatCode="dd\-mmm\-yy"/>
    <numFmt numFmtId="177" formatCode="&quot;$&quot;#,##0.00;\(&quot;$&quot;#,##0.00\)"/>
    <numFmt numFmtId="178" formatCode="m/d/yyyy"/>
    <numFmt numFmtId="179" formatCode="&quot;$&quot;#,##0.0_);\(&quot;$&quot;#,##0.0\)"/>
    <numFmt numFmtId="180" formatCode="&quot;$&quot;#,##0.00"/>
    <numFmt numFmtId="181" formatCode="&quot;$&quot;#,##0.000"/>
    <numFmt numFmtId="182" formatCode="&quot;$&quot;#,##0.0"/>
    <numFmt numFmtId="183" formatCode="mmm\-yyyy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0.0000000"/>
    <numFmt numFmtId="190" formatCode="&quot;$&quot;#,##0.000_);\(&quot;$&quot;#,##0.000\)"/>
    <numFmt numFmtId="191" formatCode="#,##0.0"/>
    <numFmt numFmtId="192" formatCode="#,##0.00;\(#,##0.00\)"/>
    <numFmt numFmtId="193" formatCode="0.0_);\(0.0\)"/>
    <numFmt numFmtId="194" formatCode="0.000000000"/>
    <numFmt numFmtId="195" formatCode="m/d/yy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3.9"/>
      <name val="Arial"/>
      <family val="0"/>
    </font>
    <font>
      <sz val="12"/>
      <name val="Arial"/>
      <family val="0"/>
    </font>
    <font>
      <b/>
      <sz val="7.9"/>
      <name val="Arial"/>
      <family val="0"/>
    </font>
    <font>
      <sz val="8.05"/>
      <name val="Times New Roman"/>
      <family val="0"/>
    </font>
    <font>
      <sz val="8"/>
      <name val="Times New Roman"/>
      <family val="1"/>
    </font>
    <font>
      <sz val="8.05"/>
      <name val="Arial"/>
      <family val="0"/>
    </font>
    <font>
      <b/>
      <sz val="10"/>
      <color indexed="10"/>
      <name val="Arial"/>
      <family val="2"/>
    </font>
    <font>
      <b/>
      <sz val="8.05"/>
      <name val="Times New Roman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7" borderId="0" applyNumberFormat="0" applyBorder="0" applyAlignment="0" applyProtection="0"/>
    <xf numFmtId="167" fontId="20" fillId="0" borderId="0">
      <alignment/>
      <protection/>
    </xf>
    <xf numFmtId="0" fontId="0" fillId="4" borderId="7" applyNumberFormat="0" applyFont="0" applyAlignment="0" applyProtection="0"/>
    <xf numFmtId="0" fontId="21" fillId="16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26" fillId="0" borderId="21" xfId="0" applyFont="1" applyBorder="1" applyAlignment="1">
      <alignment/>
    </xf>
    <xf numFmtId="0" fontId="0" fillId="0" borderId="22" xfId="0" applyBorder="1" applyAlignment="1">
      <alignment/>
    </xf>
    <xf numFmtId="0" fontId="26" fillId="0" borderId="0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23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0" fillId="0" borderId="0" xfId="0" applyFill="1" applyAlignment="1">
      <alignment/>
    </xf>
    <xf numFmtId="0" fontId="1" fillId="0" borderId="23" xfId="0" applyFont="1" applyFill="1" applyBorder="1" applyAlignment="1">
      <alignment/>
    </xf>
    <xf numFmtId="0" fontId="0" fillId="0" borderId="14" xfId="0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4" fillId="0" borderId="19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6" xfId="0" applyFont="1" applyFill="1" applyBorder="1" applyAlignment="1">
      <alignment/>
    </xf>
    <xf numFmtId="175" fontId="0" fillId="0" borderId="25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3" fontId="0" fillId="0" borderId="0" xfId="0" applyNumberFormat="1" applyFont="1" applyFill="1" applyAlignment="1">
      <alignment/>
    </xf>
    <xf numFmtId="0" fontId="29" fillId="0" borderId="0" xfId="0" applyFont="1" applyAlignment="1">
      <alignment horizontal="center"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31" fillId="0" borderId="0" xfId="0" applyFont="1" applyAlignment="1">
      <alignment horizontal="center"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31" fillId="0" borderId="26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0" fillId="0" borderId="0" xfId="0" applyNumberFormat="1" applyFont="1" applyFill="1" applyBorder="1" applyAlignment="1" applyProtection="1">
      <alignment/>
      <protection/>
    </xf>
    <xf numFmtId="7" fontId="32" fillId="0" borderId="0" xfId="0" applyNumberFormat="1" applyFont="1" applyAlignment="1">
      <alignment horizontal="right" vertical="center"/>
    </xf>
    <xf numFmtId="7" fontId="32" fillId="0" borderId="27" xfId="0" applyNumberFormat="1" applyFont="1" applyBorder="1" applyAlignment="1">
      <alignment horizontal="right" vertical="center"/>
    </xf>
    <xf numFmtId="7" fontId="32" fillId="0" borderId="28" xfId="0" applyNumberFormat="1" applyFont="1" applyBorder="1" applyAlignment="1">
      <alignment horizontal="right" vertical="center"/>
    </xf>
    <xf numFmtId="7" fontId="32" fillId="0" borderId="29" xfId="0" applyNumberFormat="1" applyFont="1" applyBorder="1" applyAlignment="1">
      <alignment horizontal="right" vertical="center"/>
    </xf>
    <xf numFmtId="0" fontId="0" fillId="0" borderId="12" xfId="0" applyFill="1" applyBorder="1" applyAlignment="1">
      <alignment horizontal="left"/>
    </xf>
    <xf numFmtId="7" fontId="0" fillId="0" borderId="0" xfId="0" applyNumberFormat="1" applyAlignment="1">
      <alignment/>
    </xf>
    <xf numFmtId="14" fontId="1" fillId="0" borderId="18" xfId="0" applyNumberFormat="1" applyFont="1" applyBorder="1" applyAlignment="1">
      <alignment horizontal="center"/>
    </xf>
    <xf numFmtId="14" fontId="1" fillId="0" borderId="3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178" fontId="34" fillId="0" borderId="0" xfId="0" applyNumberFormat="1" applyFont="1" applyAlignment="1">
      <alignment horizontal="left"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5" fontId="0" fillId="0" borderId="12" xfId="0" applyNumberFormat="1" applyBorder="1" applyAlignment="1">
      <alignment/>
    </xf>
    <xf numFmtId="5" fontId="0" fillId="0" borderId="31" xfId="0" applyNumberFormat="1" applyBorder="1" applyAlignment="1">
      <alignment/>
    </xf>
    <xf numFmtId="5" fontId="0" fillId="0" borderId="0" xfId="0" applyNumberFormat="1" applyBorder="1" applyAlignment="1">
      <alignment/>
    </xf>
    <xf numFmtId="14" fontId="0" fillId="0" borderId="18" xfId="0" applyNumberFormat="1" applyBorder="1" applyAlignment="1">
      <alignment/>
    </xf>
    <xf numFmtId="5" fontId="0" fillId="0" borderId="18" xfId="0" applyNumberFormat="1" applyBorder="1" applyAlignment="1">
      <alignment/>
    </xf>
    <xf numFmtId="10" fontId="0" fillId="0" borderId="12" xfId="60" applyNumberFormat="1" applyFont="1" applyFill="1" applyBorder="1" applyAlignment="1">
      <alignment horizontal="right"/>
    </xf>
    <xf numFmtId="10" fontId="0" fillId="0" borderId="18" xfId="60" applyNumberFormat="1" applyFont="1" applyFill="1" applyBorder="1" applyAlignment="1">
      <alignment horizontal="right"/>
    </xf>
    <xf numFmtId="5" fontId="0" fillId="0" borderId="17" xfId="0" applyNumberFormat="1" applyBorder="1" applyAlignment="1">
      <alignment/>
    </xf>
    <xf numFmtId="175" fontId="1" fillId="0" borderId="32" xfId="42" applyNumberFormat="1" applyFont="1" applyFill="1" applyBorder="1" applyAlignment="1">
      <alignment/>
    </xf>
    <xf numFmtId="175" fontId="1" fillId="0" borderId="33" xfId="42" applyNumberFormat="1" applyFont="1" applyFill="1" applyBorder="1" applyAlignment="1">
      <alignment/>
    </xf>
    <xf numFmtId="175" fontId="0" fillId="0" borderId="32" xfId="0" applyNumberFormat="1" applyFont="1" applyFill="1" applyBorder="1" applyAlignment="1">
      <alignment horizontal="center"/>
    </xf>
    <xf numFmtId="175" fontId="0" fillId="0" borderId="33" xfId="0" applyNumberFormat="1" applyFont="1" applyFill="1" applyBorder="1" applyAlignment="1">
      <alignment horizontal="center"/>
    </xf>
    <xf numFmtId="175" fontId="0" fillId="0" borderId="12" xfId="0" applyNumberFormat="1" applyBorder="1" applyAlignment="1">
      <alignment/>
    </xf>
    <xf numFmtId="175" fontId="0" fillId="0" borderId="12" xfId="0" applyNumberFormat="1" applyBorder="1" applyAlignment="1">
      <alignment/>
    </xf>
    <xf numFmtId="0" fontId="1" fillId="0" borderId="34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7" fontId="0" fillId="0" borderId="0" xfId="0" applyNumberFormat="1" applyFont="1" applyFill="1" applyBorder="1" applyAlignment="1" applyProtection="1">
      <alignment/>
      <protection/>
    </xf>
    <xf numFmtId="14" fontId="1" fillId="0" borderId="30" xfId="0" applyNumberFormat="1" applyFont="1" applyBorder="1" applyAlignment="1">
      <alignment horizontal="center"/>
    </xf>
    <xf numFmtId="0" fontId="2" fillId="0" borderId="2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" fillId="0" borderId="32" xfId="0" applyFont="1" applyFill="1" applyBorder="1" applyAlignment="1">
      <alignment horizontal="center"/>
    </xf>
    <xf numFmtId="10" fontId="0" fillId="0" borderId="12" xfId="60" applyNumberFormat="1" applyFont="1" applyFill="1" applyBorder="1" applyAlignment="1">
      <alignment horizontal="center"/>
    </xf>
    <xf numFmtId="10" fontId="0" fillId="0" borderId="18" xfId="60" applyNumberFormat="1" applyFont="1" applyFill="1" applyBorder="1" applyAlignment="1">
      <alignment horizontal="center"/>
    </xf>
    <xf numFmtId="14" fontId="35" fillId="0" borderId="0" xfId="0" applyNumberFormat="1" applyFont="1" applyAlignment="1">
      <alignment/>
    </xf>
    <xf numFmtId="0" fontId="35" fillId="0" borderId="0" xfId="0" applyFont="1" applyAlignment="1">
      <alignment horizontal="right"/>
    </xf>
    <xf numFmtId="7" fontId="0" fillId="0" borderId="0" xfId="0" applyNumberFormat="1" applyFont="1" applyFill="1" applyBorder="1" applyAlignment="1" applyProtection="1">
      <alignment/>
      <protection/>
    </xf>
    <xf numFmtId="7" fontId="32" fillId="0" borderId="26" xfId="0" applyNumberFormat="1" applyFont="1" applyBorder="1" applyAlignment="1">
      <alignment horizontal="right" vertical="center"/>
    </xf>
    <xf numFmtId="0" fontId="36" fillId="0" borderId="0" xfId="0" applyFont="1" applyAlignment="1">
      <alignment horizontal="left" vertical="center"/>
    </xf>
    <xf numFmtId="0" fontId="0" fillId="0" borderId="0" xfId="0" applyNumberFormat="1" applyFont="1" applyFill="1" applyBorder="1" applyAlignment="1" applyProtection="1">
      <alignment/>
      <protection/>
    </xf>
    <xf numFmtId="7" fontId="36" fillId="0" borderId="0" xfId="0" applyNumberFormat="1" applyFont="1" applyAlignment="1">
      <alignment horizontal="right" vertical="center"/>
    </xf>
    <xf numFmtId="7" fontId="36" fillId="0" borderId="29" xfId="0" applyNumberFormat="1" applyFont="1" applyBorder="1" applyAlignment="1">
      <alignment horizontal="right" vertical="center"/>
    </xf>
    <xf numFmtId="7" fontId="0" fillId="0" borderId="0" xfId="0" applyNumberFormat="1" applyFont="1" applyAlignment="1">
      <alignment/>
    </xf>
    <xf numFmtId="0" fontId="35" fillId="0" borderId="0" xfId="0" applyNumberFormat="1" applyFont="1" applyFill="1" applyBorder="1" applyAlignment="1" applyProtection="1">
      <alignment horizontal="center"/>
      <protection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175" fontId="0" fillId="0" borderId="38" xfId="0" applyNumberFormat="1" applyFont="1" applyFill="1" applyBorder="1" applyAlignment="1">
      <alignment/>
    </xf>
    <xf numFmtId="10" fontId="0" fillId="0" borderId="0" xfId="6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0" fontId="1" fillId="0" borderId="39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indent="1"/>
    </xf>
    <xf numFmtId="0" fontId="0" fillId="0" borderId="4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37" xfId="0" applyFont="1" applyFill="1" applyBorder="1" applyAlignment="1">
      <alignment horizontal="left" indent="1"/>
    </xf>
    <xf numFmtId="0" fontId="0" fillId="0" borderId="18" xfId="0" applyFill="1" applyBorder="1" applyAlignment="1">
      <alignment horizontal="center"/>
    </xf>
    <xf numFmtId="0" fontId="0" fillId="0" borderId="37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 indent="1"/>
    </xf>
    <xf numFmtId="9" fontId="1" fillId="0" borderId="32" xfId="60" applyFont="1" applyFill="1" applyBorder="1" applyAlignment="1">
      <alignment/>
    </xf>
    <xf numFmtId="0" fontId="4" fillId="0" borderId="16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5" xfId="0" applyFont="1" applyFill="1" applyBorder="1" applyAlignment="1">
      <alignment wrapText="1"/>
    </xf>
    <xf numFmtId="0" fontId="4" fillId="0" borderId="19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1" fillId="0" borderId="41" xfId="0" applyFont="1" applyFill="1" applyBorder="1" applyAlignment="1">
      <alignment horizontal="center"/>
    </xf>
    <xf numFmtId="193" fontId="1" fillId="0" borderId="25" xfId="60" applyNumberFormat="1" applyFont="1" applyFill="1" applyBorder="1" applyAlignment="1">
      <alignment horizontal="right"/>
    </xf>
    <xf numFmtId="193" fontId="1" fillId="0" borderId="32" xfId="60" applyNumberFormat="1" applyFont="1" applyFill="1" applyBorder="1" applyAlignment="1">
      <alignment horizontal="right"/>
    </xf>
    <xf numFmtId="191" fontId="1" fillId="0" borderId="25" xfId="60" applyNumberFormat="1" applyFont="1" applyFill="1" applyBorder="1" applyAlignment="1">
      <alignment horizontal="right"/>
    </xf>
    <xf numFmtId="191" fontId="1" fillId="0" borderId="41" xfId="60" applyNumberFormat="1" applyFont="1" applyFill="1" applyBorder="1" applyAlignment="1">
      <alignment horizontal="right"/>
    </xf>
    <xf numFmtId="191" fontId="1" fillId="0" borderId="32" xfId="60" applyNumberFormat="1" applyFont="1" applyFill="1" applyBorder="1" applyAlignment="1">
      <alignment horizontal="right"/>
    </xf>
    <xf numFmtId="175" fontId="0" fillId="0" borderId="18" xfId="0" applyNumberFormat="1" applyBorder="1" applyAlignment="1">
      <alignment/>
    </xf>
    <xf numFmtId="0" fontId="3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0" fontId="1" fillId="0" borderId="16" xfId="0" applyFont="1" applyFill="1" applyBorder="1" applyAlignment="1">
      <alignment horizontal="center"/>
    </xf>
    <xf numFmtId="172" fontId="0" fillId="0" borderId="39" xfId="60" applyNumberFormat="1" applyFont="1" applyFill="1" applyBorder="1" applyAlignment="1">
      <alignment horizontal="center"/>
    </xf>
    <xf numFmtId="175" fontId="0" fillId="0" borderId="42" xfId="0" applyNumberFormat="1" applyFont="1" applyFill="1" applyBorder="1" applyAlignment="1">
      <alignment horizontal="center"/>
    </xf>
    <xf numFmtId="0" fontId="32" fillId="0" borderId="0" xfId="0" applyFont="1" applyFill="1" applyAlignment="1">
      <alignment horizontal="left" vertical="center"/>
    </xf>
    <xf numFmtId="10" fontId="33" fillId="0" borderId="0" xfId="60" applyNumberFormat="1" applyFont="1" applyFill="1" applyBorder="1" applyAlignment="1" applyProtection="1">
      <alignment/>
      <protection/>
    </xf>
    <xf numFmtId="0" fontId="1" fillId="0" borderId="43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16" fillId="0" borderId="0" xfId="53" applyFill="1" applyBorder="1" applyAlignment="1" applyProtection="1">
      <alignment horizontal="left"/>
      <protection/>
    </xf>
    <xf numFmtId="0" fontId="1" fillId="0" borderId="14" xfId="0" applyFont="1" applyFill="1" applyBorder="1" applyAlignment="1">
      <alignment/>
    </xf>
    <xf numFmtId="0" fontId="0" fillId="0" borderId="44" xfId="0" applyFont="1" applyFill="1" applyBorder="1" applyAlignment="1">
      <alignment horizontal="center"/>
    </xf>
    <xf numFmtId="10" fontId="1" fillId="0" borderId="34" xfId="60" applyNumberFormat="1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wrapText="1"/>
    </xf>
    <xf numFmtId="0" fontId="0" fillId="0" borderId="46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10" fontId="24" fillId="0" borderId="39" xfId="60" applyNumberFormat="1" applyFont="1" applyFill="1" applyBorder="1" applyAlignment="1">
      <alignment horizontal="center"/>
    </xf>
    <xf numFmtId="14" fontId="0" fillId="0" borderId="47" xfId="0" applyNumberFormat="1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10" fontId="0" fillId="0" borderId="48" xfId="60" applyNumberFormat="1" applyFont="1" applyFill="1" applyBorder="1" applyAlignment="1">
      <alignment horizontal="center"/>
    </xf>
    <xf numFmtId="10" fontId="24" fillId="0" borderId="48" xfId="60" applyNumberFormat="1" applyFont="1" applyFill="1" applyBorder="1" applyAlignment="1">
      <alignment horizontal="center"/>
    </xf>
    <xf numFmtId="14" fontId="0" fillId="0" borderId="18" xfId="60" applyNumberFormat="1" applyFont="1" applyFill="1" applyBorder="1" applyAlignment="1">
      <alignment horizontal="center"/>
    </xf>
    <xf numFmtId="0" fontId="0" fillId="0" borderId="33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10" fontId="0" fillId="0" borderId="48" xfId="60" applyNumberFormat="1" applyFont="1" applyFill="1" applyBorder="1" applyAlignment="1">
      <alignment/>
    </xf>
    <xf numFmtId="10" fontId="25" fillId="0" borderId="49" xfId="60" applyNumberFormat="1" applyFont="1" applyFill="1" applyBorder="1" applyAlignment="1">
      <alignment horizontal="center"/>
    </xf>
    <xf numFmtId="10" fontId="1" fillId="0" borderId="18" xfId="60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/>
    </xf>
    <xf numFmtId="7" fontId="3" fillId="0" borderId="24" xfId="0" applyNumberFormat="1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45" xfId="0" applyFont="1" applyFill="1" applyBorder="1" applyAlignment="1">
      <alignment/>
    </xf>
    <xf numFmtId="5" fontId="0" fillId="0" borderId="25" xfId="42" applyNumberFormat="1" applyFont="1" applyFill="1" applyBorder="1" applyAlignment="1">
      <alignment/>
    </xf>
    <xf numFmtId="5" fontId="0" fillId="0" borderId="41" xfId="42" applyNumberFormat="1" applyFont="1" applyFill="1" applyBorder="1" applyAlignment="1">
      <alignment/>
    </xf>
    <xf numFmtId="5" fontId="0" fillId="0" borderId="47" xfId="42" applyNumberFormat="1" applyFont="1" applyFill="1" applyBorder="1" applyAlignment="1">
      <alignment/>
    </xf>
    <xf numFmtId="5" fontId="0" fillId="0" borderId="50" xfId="42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5" fontId="0" fillId="0" borderId="41" xfId="0" applyNumberFormat="1" applyFont="1" applyFill="1" applyBorder="1" applyAlignment="1">
      <alignment/>
    </xf>
    <xf numFmtId="5" fontId="0" fillId="0" borderId="50" xfId="0" applyNumberFormat="1" applyFont="1" applyFill="1" applyBorder="1" applyAlignment="1">
      <alignment/>
    </xf>
    <xf numFmtId="7" fontId="3" fillId="0" borderId="0" xfId="0" applyNumberFormat="1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64" fontId="0" fillId="0" borderId="40" xfId="42" applyNumberFormat="1" applyFont="1" applyFill="1" applyBorder="1" applyAlignment="1">
      <alignment/>
    </xf>
    <xf numFmtId="5" fontId="0" fillId="0" borderId="41" xfId="0" applyNumberFormat="1" applyFont="1" applyFill="1" applyBorder="1" applyAlignment="1">
      <alignment horizontal="center"/>
    </xf>
    <xf numFmtId="5" fontId="0" fillId="0" borderId="41" xfId="0" applyNumberFormat="1" applyFont="1" applyFill="1" applyBorder="1" applyAlignment="1">
      <alignment/>
    </xf>
    <xf numFmtId="5" fontId="0" fillId="0" borderId="50" xfId="0" applyNumberFormat="1" applyFont="1" applyFill="1" applyBorder="1" applyAlignment="1">
      <alignment horizontal="center"/>
    </xf>
    <xf numFmtId="5" fontId="0" fillId="0" borderId="32" xfId="0" applyNumberFormat="1" applyFont="1" applyFill="1" applyBorder="1" applyAlignment="1">
      <alignment horizontal="center"/>
    </xf>
    <xf numFmtId="5" fontId="0" fillId="0" borderId="32" xfId="0" applyNumberFormat="1" applyFont="1" applyFill="1" applyBorder="1" applyAlignment="1">
      <alignment/>
    </xf>
    <xf numFmtId="5" fontId="0" fillId="0" borderId="51" xfId="0" applyNumberFormat="1" applyFont="1" applyFill="1" applyBorder="1" applyAlignment="1">
      <alignment horizontal="center"/>
    </xf>
    <xf numFmtId="0" fontId="0" fillId="0" borderId="41" xfId="0" applyFont="1" applyFill="1" applyBorder="1" applyAlignment="1">
      <alignment/>
    </xf>
    <xf numFmtId="164" fontId="0" fillId="0" borderId="12" xfId="42" applyNumberFormat="1" applyFont="1" applyFill="1" applyBorder="1" applyAlignment="1">
      <alignment/>
    </xf>
    <xf numFmtId="10" fontId="0" fillId="0" borderId="41" xfId="60" applyNumberFormat="1" applyFont="1" applyFill="1" applyBorder="1" applyAlignment="1">
      <alignment horizontal="center"/>
    </xf>
    <xf numFmtId="10" fontId="0" fillId="0" borderId="41" xfId="60" applyNumberFormat="1" applyFont="1" applyFill="1" applyBorder="1" applyAlignment="1">
      <alignment/>
    </xf>
    <xf numFmtId="10" fontId="0" fillId="0" borderId="50" xfId="60" applyNumberFormat="1" applyFont="1" applyFill="1" applyBorder="1" applyAlignment="1">
      <alignment horizontal="center"/>
    </xf>
    <xf numFmtId="10" fontId="0" fillId="0" borderId="32" xfId="60" applyNumberFormat="1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175" fontId="0" fillId="0" borderId="46" xfId="0" applyNumberFormat="1" applyFont="1" applyFill="1" applyBorder="1" applyAlignment="1">
      <alignment/>
    </xf>
    <xf numFmtId="166" fontId="0" fillId="0" borderId="25" xfId="60" applyNumberFormat="1" applyFont="1" applyFill="1" applyBorder="1" applyAlignment="1">
      <alignment/>
    </xf>
    <xf numFmtId="175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5" fontId="0" fillId="0" borderId="40" xfId="42" applyNumberFormat="1" applyFont="1" applyFill="1" applyBorder="1" applyAlignment="1">
      <alignment/>
    </xf>
    <xf numFmtId="166" fontId="0" fillId="0" borderId="32" xfId="60" applyNumberFormat="1" applyFont="1" applyFill="1" applyBorder="1" applyAlignment="1">
      <alignment/>
    </xf>
    <xf numFmtId="5" fontId="0" fillId="0" borderId="12" xfId="0" applyNumberFormat="1" applyFont="1" applyFill="1" applyBorder="1" applyAlignment="1">
      <alignment/>
    </xf>
    <xf numFmtId="166" fontId="0" fillId="0" borderId="32" xfId="0" applyNumberFormat="1" applyFont="1" applyFill="1" applyBorder="1" applyAlignment="1">
      <alignment/>
    </xf>
    <xf numFmtId="166" fontId="0" fillId="0" borderId="42" xfId="60" applyNumberFormat="1" applyFont="1" applyFill="1" applyBorder="1" applyAlignment="1">
      <alignment/>
    </xf>
    <xf numFmtId="10" fontId="0" fillId="0" borderId="41" xfId="60" applyNumberFormat="1" applyFont="1" applyFill="1" applyBorder="1" applyAlignment="1">
      <alignment/>
    </xf>
    <xf numFmtId="10" fontId="0" fillId="0" borderId="12" xfId="60" applyNumberFormat="1" applyFont="1" applyFill="1" applyBorder="1" applyAlignment="1">
      <alignment/>
    </xf>
    <xf numFmtId="166" fontId="0" fillId="0" borderId="46" xfId="60" applyNumberFormat="1" applyFont="1" applyFill="1" applyBorder="1" applyAlignment="1">
      <alignment/>
    </xf>
    <xf numFmtId="188" fontId="0" fillId="0" borderId="41" xfId="0" applyNumberFormat="1" applyFont="1" applyFill="1" applyBorder="1" applyAlignment="1">
      <alignment/>
    </xf>
    <xf numFmtId="188" fontId="0" fillId="0" borderId="12" xfId="0" applyNumberFormat="1" applyFont="1" applyFill="1" applyBorder="1" applyAlignment="1">
      <alignment/>
    </xf>
    <xf numFmtId="41" fontId="0" fillId="0" borderId="41" xfId="0" applyNumberFormat="1" applyFont="1" applyFill="1" applyBorder="1" applyAlignment="1">
      <alignment/>
    </xf>
    <xf numFmtId="41" fontId="0" fillId="0" borderId="12" xfId="0" applyNumberFormat="1" applyFont="1" applyFill="1" applyBorder="1" applyAlignment="1">
      <alignment/>
    </xf>
    <xf numFmtId="166" fontId="0" fillId="0" borderId="33" xfId="60" applyNumberFormat="1" applyFont="1" applyFill="1" applyBorder="1" applyAlignment="1">
      <alignment/>
    </xf>
    <xf numFmtId="5" fontId="0" fillId="0" borderId="32" xfId="0" applyNumberFormat="1" applyFont="1" applyFill="1" applyBorder="1" applyAlignment="1">
      <alignment/>
    </xf>
    <xf numFmtId="5" fontId="0" fillId="0" borderId="18" xfId="0" applyNumberFormat="1" applyFont="1" applyFill="1" applyBorder="1" applyAlignment="1">
      <alignment/>
    </xf>
    <xf numFmtId="175" fontId="1" fillId="0" borderId="38" xfId="0" applyNumberFormat="1" applyFont="1" applyFill="1" applyBorder="1" applyAlignment="1">
      <alignment/>
    </xf>
    <xf numFmtId="0" fontId="0" fillId="0" borderId="24" xfId="0" applyFont="1" applyFill="1" applyBorder="1" applyAlignment="1">
      <alignment horizontal="left"/>
    </xf>
    <xf numFmtId="0" fontId="0" fillId="0" borderId="24" xfId="0" applyFont="1" applyFill="1" applyBorder="1" applyAlignment="1">
      <alignment wrapText="1"/>
    </xf>
    <xf numFmtId="0" fontId="0" fillId="0" borderId="40" xfId="0" applyFont="1" applyFill="1" applyBorder="1" applyAlignment="1">
      <alignment wrapText="1"/>
    </xf>
    <xf numFmtId="0" fontId="1" fillId="0" borderId="43" xfId="0" applyFont="1" applyFill="1" applyBorder="1" applyAlignment="1">
      <alignment/>
    </xf>
    <xf numFmtId="43" fontId="1" fillId="0" borderId="38" xfId="42" applyNumberFormat="1" applyFont="1" applyFill="1" applyBorder="1" applyAlignment="1">
      <alignment horizontal="center"/>
    </xf>
    <xf numFmtId="43" fontId="1" fillId="0" borderId="43" xfId="42" applyNumberFormat="1" applyFont="1" applyFill="1" applyBorder="1" applyAlignment="1">
      <alignment horizontal="center"/>
    </xf>
    <xf numFmtId="43" fontId="1" fillId="0" borderId="45" xfId="42" applyNumberFormat="1" applyFont="1" applyFill="1" applyBorder="1" applyAlignment="1">
      <alignment horizontal="center"/>
    </xf>
    <xf numFmtId="175" fontId="0" fillId="0" borderId="41" xfId="0" applyNumberFormat="1" applyFont="1" applyFill="1" applyBorder="1" applyAlignment="1">
      <alignment/>
    </xf>
    <xf numFmtId="166" fontId="0" fillId="0" borderId="47" xfId="60" applyNumberFormat="1" applyFont="1" applyFill="1" applyBorder="1" applyAlignment="1">
      <alignment/>
    </xf>
    <xf numFmtId="166" fontId="0" fillId="0" borderId="50" xfId="60" applyNumberFormat="1" applyFont="1" applyFill="1" applyBorder="1" applyAlignment="1">
      <alignment/>
    </xf>
    <xf numFmtId="41" fontId="0" fillId="0" borderId="32" xfId="42" applyNumberFormat="1" applyFont="1" applyFill="1" applyBorder="1" applyAlignment="1">
      <alignment/>
    </xf>
    <xf numFmtId="175" fontId="0" fillId="0" borderId="32" xfId="42" applyNumberFormat="1" applyFont="1" applyFill="1" applyBorder="1" applyAlignment="1">
      <alignment/>
    </xf>
    <xf numFmtId="166" fontId="0" fillId="0" borderId="51" xfId="60" applyNumberFormat="1" applyFont="1" applyFill="1" applyBorder="1" applyAlignment="1">
      <alignment/>
    </xf>
    <xf numFmtId="0" fontId="0" fillId="0" borderId="48" xfId="0" applyFont="1" applyFill="1" applyBorder="1" applyAlignment="1">
      <alignment/>
    </xf>
    <xf numFmtId="41" fontId="1" fillId="0" borderId="48" xfId="42" applyNumberFormat="1" applyFont="1" applyFill="1" applyBorder="1" applyAlignment="1">
      <alignment/>
    </xf>
    <xf numFmtId="175" fontId="1" fillId="0" borderId="48" xfId="42" applyNumberFormat="1" applyFont="1" applyFill="1" applyBorder="1" applyAlignment="1">
      <alignment/>
    </xf>
    <xf numFmtId="9" fontId="1" fillId="0" borderId="17" xfId="60" applyFont="1" applyFill="1" applyBorder="1" applyAlignment="1">
      <alignment/>
    </xf>
    <xf numFmtId="9" fontId="1" fillId="0" borderId="51" xfId="60" applyFont="1" applyFill="1" applyBorder="1" applyAlignment="1">
      <alignment/>
    </xf>
    <xf numFmtId="10" fontId="4" fillId="0" borderId="24" xfId="60" applyNumberFormat="1" applyFont="1" applyFill="1" applyBorder="1" applyAlignment="1">
      <alignment/>
    </xf>
    <xf numFmtId="10" fontId="4" fillId="0" borderId="40" xfId="60" applyNumberFormat="1" applyFont="1" applyFill="1" applyBorder="1" applyAlignment="1">
      <alignment/>
    </xf>
    <xf numFmtId="10" fontId="4" fillId="0" borderId="15" xfId="60" applyNumberFormat="1" applyFont="1" applyFill="1" applyBorder="1" applyAlignment="1">
      <alignment/>
    </xf>
    <xf numFmtId="10" fontId="4" fillId="0" borderId="13" xfId="6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43" fontId="1" fillId="0" borderId="38" xfId="42" applyFont="1" applyFill="1" applyBorder="1" applyAlignment="1">
      <alignment horizontal="center"/>
    </xf>
    <xf numFmtId="43" fontId="1" fillId="0" borderId="43" xfId="42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166" fontId="0" fillId="0" borderId="41" xfId="60" applyNumberFormat="1" applyFont="1" applyFill="1" applyBorder="1" applyAlignment="1">
      <alignment/>
    </xf>
    <xf numFmtId="10" fontId="4" fillId="0" borderId="0" xfId="60" applyNumberFormat="1" applyFont="1" applyFill="1" applyBorder="1" applyAlignment="1">
      <alignment/>
    </xf>
    <xf numFmtId="10" fontId="4" fillId="0" borderId="12" xfId="6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1" fillId="0" borderId="42" xfId="0" applyFont="1" applyFill="1" applyBorder="1" applyAlignment="1">
      <alignment horizontal="center"/>
    </xf>
    <xf numFmtId="0" fontId="0" fillId="0" borderId="40" xfId="0" applyFill="1" applyBorder="1" applyAlignment="1">
      <alignment/>
    </xf>
    <xf numFmtId="0" fontId="1" fillId="0" borderId="46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10" fontId="1" fillId="0" borderId="17" xfId="60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1" fillId="0" borderId="38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28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16" fillId="0" borderId="15" xfId="53" applyFill="1" applyBorder="1" applyAlignment="1" applyProtection="1">
      <alignment horizontal="left"/>
      <protection/>
    </xf>
    <xf numFmtId="0" fontId="0" fillId="0" borderId="15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14" fontId="0" fillId="0" borderId="0" xfId="0" applyNumberFormat="1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14" fontId="0" fillId="0" borderId="14" xfId="0" applyNumberForma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- Style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BBFD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82</xdr:row>
      <xdr:rowOff>0</xdr:rowOff>
    </xdr:from>
    <xdr:to>
      <xdr:col>8</xdr:col>
      <xdr:colOff>419100</xdr:colOff>
      <xdr:row>82</xdr:row>
      <xdr:rowOff>0</xdr:rowOff>
    </xdr:to>
    <xdr:sp>
      <xdr:nvSpPr>
        <xdr:cNvPr id="1" name="AutoShape 1"/>
        <xdr:cNvSpPr>
          <a:spLocks/>
        </xdr:cNvSpPr>
      </xdr:nvSpPr>
      <xdr:spPr>
        <a:xfrm rot="16200000">
          <a:off x="6743700" y="13601700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71</xdr:row>
      <xdr:rowOff>0</xdr:rowOff>
    </xdr:from>
    <xdr:to>
      <xdr:col>8</xdr:col>
      <xdr:colOff>419100</xdr:colOff>
      <xdr:row>71</xdr:row>
      <xdr:rowOff>0</xdr:rowOff>
    </xdr:to>
    <xdr:sp>
      <xdr:nvSpPr>
        <xdr:cNvPr id="2" name="AutoShape 3"/>
        <xdr:cNvSpPr>
          <a:spLocks/>
        </xdr:cNvSpPr>
      </xdr:nvSpPr>
      <xdr:spPr>
        <a:xfrm rot="16200000">
          <a:off x="6743700" y="11820525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74</xdr:row>
      <xdr:rowOff>0</xdr:rowOff>
    </xdr:from>
    <xdr:to>
      <xdr:col>8</xdr:col>
      <xdr:colOff>419100</xdr:colOff>
      <xdr:row>74</xdr:row>
      <xdr:rowOff>0</xdr:rowOff>
    </xdr:to>
    <xdr:sp>
      <xdr:nvSpPr>
        <xdr:cNvPr id="3" name="AutoShape 5"/>
        <xdr:cNvSpPr>
          <a:spLocks/>
        </xdr:cNvSpPr>
      </xdr:nvSpPr>
      <xdr:spPr>
        <a:xfrm rot="16200000">
          <a:off x="6743700" y="12306300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148</xdr:row>
      <xdr:rowOff>0</xdr:rowOff>
    </xdr:from>
    <xdr:to>
      <xdr:col>11</xdr:col>
      <xdr:colOff>419100</xdr:colOff>
      <xdr:row>148</xdr:row>
      <xdr:rowOff>0</xdr:rowOff>
    </xdr:to>
    <xdr:sp>
      <xdr:nvSpPr>
        <xdr:cNvPr id="4" name="AutoShape 6"/>
        <xdr:cNvSpPr>
          <a:spLocks/>
        </xdr:cNvSpPr>
      </xdr:nvSpPr>
      <xdr:spPr>
        <a:xfrm rot="16200000">
          <a:off x="10191750" y="24183975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148</xdr:row>
      <xdr:rowOff>0</xdr:rowOff>
    </xdr:from>
    <xdr:to>
      <xdr:col>11</xdr:col>
      <xdr:colOff>419100</xdr:colOff>
      <xdr:row>148</xdr:row>
      <xdr:rowOff>0</xdr:rowOff>
    </xdr:to>
    <xdr:sp>
      <xdr:nvSpPr>
        <xdr:cNvPr id="5" name="AutoShape 8"/>
        <xdr:cNvSpPr>
          <a:spLocks/>
        </xdr:cNvSpPr>
      </xdr:nvSpPr>
      <xdr:spPr>
        <a:xfrm rot="16200000">
          <a:off x="10191750" y="24183975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119</xdr:row>
      <xdr:rowOff>0</xdr:rowOff>
    </xdr:from>
    <xdr:to>
      <xdr:col>15</xdr:col>
      <xdr:colOff>419100</xdr:colOff>
      <xdr:row>119</xdr:row>
      <xdr:rowOff>0</xdr:rowOff>
    </xdr:to>
    <xdr:sp>
      <xdr:nvSpPr>
        <xdr:cNvPr id="6" name="AutoShape 9"/>
        <xdr:cNvSpPr>
          <a:spLocks/>
        </xdr:cNvSpPr>
      </xdr:nvSpPr>
      <xdr:spPr>
        <a:xfrm rot="16200000">
          <a:off x="13668375" y="19535775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sac.org/" TargetMode="External" /><Relationship Id="rId2" Type="http://schemas.openxmlformats.org/officeDocument/2006/relationships/hyperlink" Target="mailto:investorrelations@vsac.org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6"/>
  <sheetViews>
    <sheetView showGridLines="0" zoomScale="85" zoomScaleNormal="85" zoomScalePageLayoutView="0" workbookViewId="0" topLeftCell="A142">
      <selection activeCell="D68" sqref="D68:D70"/>
    </sheetView>
  </sheetViews>
  <sheetFormatPr defaultColWidth="9.140625" defaultRowHeight="12.75"/>
  <cols>
    <col min="1" max="1" width="2.8515625" style="50" customWidth="1"/>
    <col min="2" max="2" width="10.421875" style="50" customWidth="1"/>
    <col min="3" max="3" width="12.7109375" style="50" bestFit="1" customWidth="1"/>
    <col min="4" max="4" width="15.421875" style="50" bestFit="1" customWidth="1"/>
    <col min="5" max="5" width="8.8515625" style="50" bestFit="1" customWidth="1"/>
    <col min="6" max="6" width="17.421875" style="50" bestFit="1" customWidth="1"/>
    <col min="7" max="7" width="17.00390625" style="50" bestFit="1" customWidth="1"/>
    <col min="8" max="8" width="15.8515625" style="50" customWidth="1"/>
    <col min="9" max="9" width="15.421875" style="50" customWidth="1"/>
    <col min="10" max="10" width="19.421875" style="50" customWidth="1"/>
    <col min="11" max="11" width="16.8515625" style="50" bestFit="1" customWidth="1"/>
    <col min="12" max="12" width="14.140625" style="50" bestFit="1" customWidth="1"/>
    <col min="13" max="13" width="14.28125" style="50" customWidth="1"/>
    <col min="14" max="14" width="11.8515625" style="50" customWidth="1"/>
    <col min="15" max="15" width="11.8515625" style="50" bestFit="1" customWidth="1"/>
    <col min="16" max="20" width="15.8515625" style="50" customWidth="1"/>
    <col min="21" max="16384" width="9.140625" style="50" customWidth="1"/>
  </cols>
  <sheetData>
    <row r="1" spans="1:9" ht="15.75">
      <c r="A1" s="161" t="s">
        <v>194</v>
      </c>
      <c r="I1" s="162"/>
    </row>
    <row r="2" ht="15.75">
      <c r="A2" s="161" t="s">
        <v>192</v>
      </c>
    </row>
    <row r="3" ht="13.5" thickBot="1"/>
    <row r="4" spans="2:10" ht="12.75">
      <c r="B4" s="305" t="s">
        <v>0</v>
      </c>
      <c r="C4" s="306"/>
      <c r="D4" s="287" t="s">
        <v>94</v>
      </c>
      <c r="E4" s="287"/>
      <c r="F4" s="287"/>
      <c r="G4" s="288"/>
      <c r="I4" s="303"/>
      <c r="J4" s="303"/>
    </row>
    <row r="5" spans="2:13" ht="12.75">
      <c r="B5" s="293" t="s">
        <v>1</v>
      </c>
      <c r="C5" s="294"/>
      <c r="D5" s="298" t="s">
        <v>203</v>
      </c>
      <c r="E5" s="298"/>
      <c r="F5" s="298"/>
      <c r="G5" s="299"/>
      <c r="I5" s="303"/>
      <c r="J5" s="303"/>
      <c r="L5" s="297"/>
      <c r="M5" s="297"/>
    </row>
    <row r="6" spans="2:13" ht="12.75">
      <c r="B6" s="293" t="s">
        <v>2</v>
      </c>
      <c r="C6" s="294"/>
      <c r="D6" s="304">
        <v>40816</v>
      </c>
      <c r="E6" s="298"/>
      <c r="F6" s="298"/>
      <c r="G6" s="299"/>
      <c r="I6" s="303"/>
      <c r="J6" s="303"/>
      <c r="L6" s="297"/>
      <c r="M6" s="297"/>
    </row>
    <row r="7" spans="2:13" ht="12.75">
      <c r="B7" s="293" t="s">
        <v>5</v>
      </c>
      <c r="C7" s="294"/>
      <c r="D7" s="298" t="s">
        <v>276</v>
      </c>
      <c r="E7" s="298"/>
      <c r="F7" s="298"/>
      <c r="G7" s="299"/>
      <c r="L7" s="297"/>
      <c r="M7" s="297"/>
    </row>
    <row r="8" spans="2:7" ht="12.75">
      <c r="B8" s="163" t="s">
        <v>73</v>
      </c>
      <c r="C8" s="164"/>
      <c r="D8" s="167" t="s">
        <v>208</v>
      </c>
      <c r="E8" s="165"/>
      <c r="F8" s="165"/>
      <c r="G8" s="166"/>
    </row>
    <row r="9" spans="2:7" ht="13.5" thickBot="1">
      <c r="B9" s="295" t="s">
        <v>3</v>
      </c>
      <c r="C9" s="296"/>
      <c r="D9" s="300" t="s">
        <v>143</v>
      </c>
      <c r="E9" s="301"/>
      <c r="F9" s="301"/>
      <c r="G9" s="302"/>
    </row>
    <row r="10" spans="2:3" ht="12.75">
      <c r="B10" s="51"/>
      <c r="C10" s="51"/>
    </row>
    <row r="11" ht="13.5" thickBot="1"/>
    <row r="12" spans="1:13" ht="15.75">
      <c r="A12" s="105" t="s">
        <v>185</v>
      </c>
      <c r="B12" s="168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7"/>
    </row>
    <row r="13" spans="1:13" ht="6.75" customHeight="1">
      <c r="A13" s="53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108"/>
    </row>
    <row r="14" spans="1:13" ht="25.5">
      <c r="A14" s="169"/>
      <c r="B14" s="101" t="s">
        <v>4</v>
      </c>
      <c r="C14" s="101" t="s">
        <v>6</v>
      </c>
      <c r="D14" s="102" t="s">
        <v>149</v>
      </c>
      <c r="E14" s="170" t="s">
        <v>154</v>
      </c>
      <c r="F14" s="101" t="s">
        <v>11</v>
      </c>
      <c r="G14" s="101" t="s">
        <v>7</v>
      </c>
      <c r="H14" s="101" t="s">
        <v>8</v>
      </c>
      <c r="I14" s="101" t="s">
        <v>9</v>
      </c>
      <c r="J14" s="101" t="s">
        <v>10</v>
      </c>
      <c r="K14" s="102" t="s">
        <v>76</v>
      </c>
      <c r="L14" s="101" t="s">
        <v>12</v>
      </c>
      <c r="M14" s="171" t="s">
        <v>40</v>
      </c>
    </row>
    <row r="15" spans="1:13" ht="12.75">
      <c r="A15" s="53"/>
      <c r="B15" s="51" t="s">
        <v>193</v>
      </c>
      <c r="C15" s="172" t="s">
        <v>195</v>
      </c>
      <c r="D15" s="173" t="s">
        <v>148</v>
      </c>
      <c r="E15" s="155">
        <v>0.0017</v>
      </c>
      <c r="F15" s="58">
        <v>120385000</v>
      </c>
      <c r="G15" s="58">
        <v>102985000</v>
      </c>
      <c r="H15" s="58">
        <v>41144.51</v>
      </c>
      <c r="I15" s="58">
        <v>3000000</v>
      </c>
      <c r="J15" s="156">
        <v>99985000</v>
      </c>
      <c r="K15" s="58">
        <v>99985000</v>
      </c>
      <c r="L15" s="174">
        <v>1</v>
      </c>
      <c r="M15" s="175">
        <v>51119</v>
      </c>
    </row>
    <row r="16" spans="1:13" ht="12.75">
      <c r="A16" s="110"/>
      <c r="B16" s="52"/>
      <c r="C16" s="176"/>
      <c r="D16" s="177"/>
      <c r="E16" s="178"/>
      <c r="F16" s="97"/>
      <c r="G16" s="97"/>
      <c r="H16" s="97"/>
      <c r="I16" s="97"/>
      <c r="J16" s="98"/>
      <c r="K16" s="97"/>
      <c r="L16" s="179"/>
      <c r="M16" s="180"/>
    </row>
    <row r="17" spans="1:13" ht="12.75">
      <c r="A17" s="110"/>
      <c r="B17" s="24" t="s">
        <v>34</v>
      </c>
      <c r="C17" s="181"/>
      <c r="D17" s="182"/>
      <c r="E17" s="183"/>
      <c r="F17" s="95">
        <v>120385000</v>
      </c>
      <c r="G17" s="95">
        <v>102985000</v>
      </c>
      <c r="H17" s="95">
        <v>41144.51</v>
      </c>
      <c r="I17" s="95">
        <v>3000000</v>
      </c>
      <c r="J17" s="96">
        <v>99985000</v>
      </c>
      <c r="K17" s="95">
        <v>99985000</v>
      </c>
      <c r="L17" s="184">
        <v>1</v>
      </c>
      <c r="M17" s="185"/>
    </row>
    <row r="18" spans="1:13" s="189" customFormat="1" ht="11.25">
      <c r="A18" s="186" t="s">
        <v>13</v>
      </c>
      <c r="B18" s="54"/>
      <c r="C18" s="54" t="s">
        <v>153</v>
      </c>
      <c r="D18" s="12"/>
      <c r="E18" s="54"/>
      <c r="F18" s="54"/>
      <c r="G18" s="54"/>
      <c r="H18" s="187"/>
      <c r="I18" s="54"/>
      <c r="J18" s="54"/>
      <c r="K18" s="12"/>
      <c r="L18" s="54"/>
      <c r="M18" s="188"/>
    </row>
    <row r="19" spans="1:13" s="189" customFormat="1" ht="12" thickBot="1">
      <c r="A19" s="46" t="s">
        <v>14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190"/>
    </row>
    <row r="20" spans="1:14" s="189" customFormat="1" ht="12" thickBo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s="189" customFormat="1" ht="15.75">
      <c r="A21" s="105" t="s">
        <v>186</v>
      </c>
      <c r="B21" s="106"/>
      <c r="C21" s="106"/>
      <c r="D21" s="106"/>
      <c r="E21" s="106"/>
      <c r="F21" s="106"/>
      <c r="G21" s="106"/>
      <c r="H21" s="107"/>
      <c r="I21" s="191"/>
      <c r="J21" s="191"/>
      <c r="K21" s="191"/>
      <c r="L21" s="12"/>
      <c r="M21" s="12"/>
      <c r="N21" s="12"/>
    </row>
    <row r="22" spans="1:14" s="189" customFormat="1" ht="12.75">
      <c r="A22" s="53"/>
      <c r="B22" s="51"/>
      <c r="C22" s="51"/>
      <c r="D22" s="51"/>
      <c r="E22" s="51"/>
      <c r="F22" s="51"/>
      <c r="G22" s="51"/>
      <c r="H22" s="108"/>
      <c r="I22" s="191"/>
      <c r="J22" s="191"/>
      <c r="K22" s="191"/>
      <c r="L22" s="12"/>
      <c r="M22" s="12"/>
      <c r="N22" s="12"/>
    </row>
    <row r="23" spans="1:14" s="189" customFormat="1" ht="12.75">
      <c r="A23" s="192"/>
      <c r="B23" s="193"/>
      <c r="C23" s="193"/>
      <c r="D23" s="193"/>
      <c r="E23" s="193"/>
      <c r="F23" s="194" t="s">
        <v>16</v>
      </c>
      <c r="G23" s="194" t="s">
        <v>18</v>
      </c>
      <c r="H23" s="195" t="s">
        <v>17</v>
      </c>
      <c r="I23" s="191"/>
      <c r="J23" s="191"/>
      <c r="K23" s="191"/>
      <c r="L23" s="12"/>
      <c r="M23" s="12"/>
      <c r="N23" s="12"/>
    </row>
    <row r="24" spans="1:14" s="189" customFormat="1" ht="12.75">
      <c r="A24" s="53"/>
      <c r="B24" s="51" t="s">
        <v>212</v>
      </c>
      <c r="C24" s="51"/>
      <c r="D24" s="51"/>
      <c r="E24" s="51"/>
      <c r="F24" s="196">
        <v>2437711.32</v>
      </c>
      <c r="G24" s="197">
        <v>0</v>
      </c>
      <c r="H24" s="198">
        <v>2437711.32</v>
      </c>
      <c r="I24" s="191"/>
      <c r="J24" s="191"/>
      <c r="K24" s="191"/>
      <c r="L24" s="12"/>
      <c r="M24" s="12"/>
      <c r="N24" s="12"/>
    </row>
    <row r="25" spans="1:14" s="189" customFormat="1" ht="12.75">
      <c r="A25" s="53"/>
      <c r="B25" s="51" t="s">
        <v>199</v>
      </c>
      <c r="C25" s="51"/>
      <c r="D25" s="51"/>
      <c r="E25" s="51"/>
      <c r="F25" s="197">
        <v>0</v>
      </c>
      <c r="G25" s="197">
        <v>0</v>
      </c>
      <c r="H25" s="199">
        <v>0</v>
      </c>
      <c r="I25" s="191"/>
      <c r="J25" s="191"/>
      <c r="K25" s="191"/>
      <c r="L25" s="12"/>
      <c r="M25" s="12"/>
      <c r="N25" s="12"/>
    </row>
    <row r="26" spans="1:14" s="189" customFormat="1" ht="12.75">
      <c r="A26" s="53"/>
      <c r="B26" s="51" t="s">
        <v>25</v>
      </c>
      <c r="C26" s="51"/>
      <c r="D26" s="200"/>
      <c r="E26" s="51"/>
      <c r="F26" s="201">
        <v>1233861.32</v>
      </c>
      <c r="G26" s="197">
        <v>0</v>
      </c>
      <c r="H26" s="202">
        <v>1233861.32</v>
      </c>
      <c r="I26" s="191"/>
      <c r="J26" s="191"/>
      <c r="K26" s="191"/>
      <c r="L26" s="12"/>
      <c r="M26" s="12"/>
      <c r="N26" s="12"/>
    </row>
    <row r="27" spans="1:14" s="189" customFormat="1" ht="12.75">
      <c r="A27" s="53"/>
      <c r="B27" s="51" t="s">
        <v>213</v>
      </c>
      <c r="C27" s="51"/>
      <c r="D27" s="51"/>
      <c r="E27" s="51"/>
      <c r="F27" s="201">
        <v>4768.35</v>
      </c>
      <c r="G27" s="197">
        <v>36376.97</v>
      </c>
      <c r="H27" s="202">
        <v>41145.32</v>
      </c>
      <c r="I27" s="191"/>
      <c r="J27" s="191"/>
      <c r="K27" s="191"/>
      <c r="L27" s="12"/>
      <c r="M27" s="12"/>
      <c r="N27" s="12"/>
    </row>
    <row r="28" spans="1:14" s="189" customFormat="1" ht="12.75">
      <c r="A28" s="53"/>
      <c r="B28" s="51" t="s">
        <v>156</v>
      </c>
      <c r="C28" s="51"/>
      <c r="D28" s="51"/>
      <c r="E28" s="51"/>
      <c r="F28" s="201">
        <v>100843.14</v>
      </c>
      <c r="G28" s="197">
        <v>136700.63</v>
      </c>
      <c r="H28" s="202">
        <v>237543.77</v>
      </c>
      <c r="I28" s="191"/>
      <c r="J28" s="191"/>
      <c r="K28" s="191"/>
      <c r="L28" s="12"/>
      <c r="M28" s="12"/>
      <c r="N28" s="12"/>
    </row>
    <row r="29" spans="1:14" s="189" customFormat="1" ht="12.75">
      <c r="A29" s="53"/>
      <c r="B29" s="51" t="s">
        <v>155</v>
      </c>
      <c r="C29" s="51"/>
      <c r="D29" s="51"/>
      <c r="E29" s="51"/>
      <c r="F29" s="201">
        <v>1772922.23</v>
      </c>
      <c r="G29" s="197">
        <v>578436.38</v>
      </c>
      <c r="H29" s="202">
        <v>2351358.61</v>
      </c>
      <c r="I29" s="191"/>
      <c r="J29" s="191"/>
      <c r="K29" s="191"/>
      <c r="L29" s="12"/>
      <c r="M29" s="12"/>
      <c r="N29" s="12"/>
    </row>
    <row r="30" spans="1:14" s="189" customFormat="1" ht="12.75">
      <c r="A30" s="53"/>
      <c r="B30" s="51"/>
      <c r="C30" s="51"/>
      <c r="D30" s="51"/>
      <c r="E30" s="51"/>
      <c r="F30" s="201"/>
      <c r="G30" s="197"/>
      <c r="H30" s="202"/>
      <c r="I30" s="191"/>
      <c r="J30" s="191"/>
      <c r="K30" s="191"/>
      <c r="L30" s="12"/>
      <c r="M30" s="12"/>
      <c r="N30" s="12"/>
    </row>
    <row r="31" spans="1:14" s="189" customFormat="1" ht="12.75">
      <c r="A31" s="53"/>
      <c r="B31" s="23" t="s">
        <v>21</v>
      </c>
      <c r="C31" s="51"/>
      <c r="D31" s="51"/>
      <c r="E31" s="51"/>
      <c r="F31" s="201">
        <v>4316245.04</v>
      </c>
      <c r="G31" s="197">
        <v>751513.98</v>
      </c>
      <c r="H31" s="202">
        <v>5067759.02</v>
      </c>
      <c r="I31" s="203"/>
      <c r="J31" s="191"/>
      <c r="K31" s="191"/>
      <c r="L31" s="12"/>
      <c r="M31" s="12"/>
      <c r="N31" s="12"/>
    </row>
    <row r="32" spans="1:14" s="189" customFormat="1" ht="12.75">
      <c r="A32" s="53"/>
      <c r="B32" s="51"/>
      <c r="C32" s="51"/>
      <c r="D32" s="51"/>
      <c r="E32" s="51"/>
      <c r="F32" s="204"/>
      <c r="G32" s="204"/>
      <c r="H32" s="205"/>
      <c r="I32" s="191"/>
      <c r="J32" s="191"/>
      <c r="K32" s="191"/>
      <c r="L32" s="12"/>
      <c r="M32" s="12"/>
      <c r="N32" s="12"/>
    </row>
    <row r="33" spans="1:14" s="189" customFormat="1" ht="11.25">
      <c r="A33" s="186" t="s">
        <v>13</v>
      </c>
      <c r="B33" s="54"/>
      <c r="C33" s="54"/>
      <c r="D33" s="54"/>
      <c r="E33" s="54"/>
      <c r="F33" s="54"/>
      <c r="G33" s="54"/>
      <c r="H33" s="188"/>
      <c r="I33" s="191"/>
      <c r="J33" s="191"/>
      <c r="K33" s="191"/>
      <c r="L33" s="12"/>
      <c r="M33" s="12"/>
      <c r="N33" s="12"/>
    </row>
    <row r="34" spans="1:14" s="189" customFormat="1" ht="12" thickBot="1">
      <c r="A34" s="46" t="s">
        <v>14</v>
      </c>
      <c r="B34" s="55"/>
      <c r="C34" s="55"/>
      <c r="D34" s="55"/>
      <c r="E34" s="55"/>
      <c r="F34" s="55"/>
      <c r="G34" s="55"/>
      <c r="H34" s="190"/>
      <c r="I34" s="191"/>
      <c r="J34" s="191"/>
      <c r="K34" s="191"/>
      <c r="L34" s="12"/>
      <c r="M34" s="12"/>
      <c r="N34" s="12"/>
    </row>
    <row r="35" spans="1:14" s="189" customFormat="1" ht="13.5" thickBot="1">
      <c r="A35" s="50"/>
      <c r="B35" s="50"/>
      <c r="C35" s="50"/>
      <c r="D35" s="50"/>
      <c r="E35" s="50"/>
      <c r="F35" s="50"/>
      <c r="G35" s="50"/>
      <c r="H35" s="50"/>
      <c r="I35" s="191"/>
      <c r="J35" s="191"/>
      <c r="K35" s="191"/>
      <c r="L35" s="12"/>
      <c r="M35" s="12"/>
      <c r="N35" s="12"/>
    </row>
    <row r="36" spans="1:14" s="189" customFormat="1" ht="15.75">
      <c r="A36" s="105" t="s">
        <v>187</v>
      </c>
      <c r="B36" s="106"/>
      <c r="C36" s="106"/>
      <c r="D36" s="106"/>
      <c r="E36" s="106"/>
      <c r="F36" s="106"/>
      <c r="G36" s="106"/>
      <c r="H36" s="107"/>
      <c r="I36" s="191"/>
      <c r="J36" s="191"/>
      <c r="K36" s="191"/>
      <c r="L36" s="12"/>
      <c r="M36" s="12"/>
      <c r="N36" s="12"/>
    </row>
    <row r="37" spans="1:14" s="189" customFormat="1" ht="12.75">
      <c r="A37" s="53"/>
      <c r="B37" s="51"/>
      <c r="C37" s="51"/>
      <c r="D37" s="51"/>
      <c r="E37" s="51"/>
      <c r="F37" s="51"/>
      <c r="G37" s="51"/>
      <c r="H37" s="108"/>
      <c r="I37" s="191"/>
      <c r="J37" s="191"/>
      <c r="K37" s="191"/>
      <c r="L37" s="12"/>
      <c r="M37" s="12"/>
      <c r="N37" s="12"/>
    </row>
    <row r="38" spans="1:14" s="189" customFormat="1" ht="12.75">
      <c r="A38" s="192"/>
      <c r="B38" s="193"/>
      <c r="C38" s="193"/>
      <c r="D38" s="193"/>
      <c r="E38" s="193"/>
      <c r="F38" s="194" t="s">
        <v>16</v>
      </c>
      <c r="G38" s="194" t="s">
        <v>18</v>
      </c>
      <c r="H38" s="195" t="s">
        <v>17</v>
      </c>
      <c r="I38" s="191"/>
      <c r="J38" s="191"/>
      <c r="K38" s="191"/>
      <c r="L38" s="12"/>
      <c r="M38" s="12"/>
      <c r="N38" s="12"/>
    </row>
    <row r="39" spans="1:14" s="189" customFormat="1" ht="12.75">
      <c r="A39" s="109"/>
      <c r="B39" s="206" t="s">
        <v>35</v>
      </c>
      <c r="C39" s="207"/>
      <c r="D39" s="207"/>
      <c r="E39" s="207"/>
      <c r="F39" s="128"/>
      <c r="G39" s="128"/>
      <c r="H39" s="208"/>
      <c r="I39" s="191"/>
      <c r="J39" s="191"/>
      <c r="K39" s="191"/>
      <c r="L39" s="12"/>
      <c r="M39" s="12"/>
      <c r="N39" s="12"/>
    </row>
    <row r="40" spans="1:14" s="189" customFormat="1" ht="12.75">
      <c r="A40" s="53"/>
      <c r="B40" s="51" t="s">
        <v>36</v>
      </c>
      <c r="C40" s="51"/>
      <c r="D40" s="51"/>
      <c r="E40" s="51"/>
      <c r="F40" s="209">
        <v>105881772.4</v>
      </c>
      <c r="G40" s="210">
        <v>-3474571.7700000107</v>
      </c>
      <c r="H40" s="211">
        <v>102407200.63</v>
      </c>
      <c r="I40" s="203"/>
      <c r="J40" s="191"/>
      <c r="K40" s="191"/>
      <c r="L40" s="12"/>
      <c r="M40" s="12"/>
      <c r="N40" s="12"/>
    </row>
    <row r="41" spans="1:14" s="189" customFormat="1" ht="12.75">
      <c r="A41" s="53"/>
      <c r="B41" s="51" t="s">
        <v>158</v>
      </c>
      <c r="C41" s="51"/>
      <c r="D41" s="51"/>
      <c r="E41" s="51"/>
      <c r="F41" s="209">
        <v>-197615.35</v>
      </c>
      <c r="G41" s="210">
        <v>0</v>
      </c>
      <c r="H41" s="211">
        <v>-197615.35</v>
      </c>
      <c r="I41" s="191"/>
      <c r="J41" s="191"/>
      <c r="K41" s="191"/>
      <c r="L41" s="12"/>
      <c r="M41" s="12"/>
      <c r="N41" s="12"/>
    </row>
    <row r="42" spans="1:14" s="189" customFormat="1" ht="12.75">
      <c r="A42" s="53"/>
      <c r="B42" s="51" t="s">
        <v>162</v>
      </c>
      <c r="C42" s="51"/>
      <c r="D42" s="51"/>
      <c r="E42" s="51"/>
      <c r="F42" s="209">
        <v>1341263.37</v>
      </c>
      <c r="G42" s="210">
        <v>15999.769999999786</v>
      </c>
      <c r="H42" s="211">
        <v>1357263.14</v>
      </c>
      <c r="I42" s="191"/>
      <c r="J42" s="191"/>
      <c r="K42" s="191"/>
      <c r="L42" s="12"/>
      <c r="M42" s="12"/>
      <c r="N42" s="12"/>
    </row>
    <row r="43" spans="1:14" s="189" customFormat="1" ht="12.75">
      <c r="A43" s="53"/>
      <c r="B43" s="51" t="s">
        <v>42</v>
      </c>
      <c r="C43" s="51"/>
      <c r="D43" s="51"/>
      <c r="E43" s="51"/>
      <c r="F43" s="209">
        <v>330.49</v>
      </c>
      <c r="G43" s="210">
        <v>-12.92</v>
      </c>
      <c r="H43" s="211">
        <v>317.57</v>
      </c>
      <c r="I43" s="191"/>
      <c r="J43" s="191"/>
      <c r="K43" s="191"/>
      <c r="L43" s="12"/>
      <c r="M43" s="12"/>
      <c r="N43" s="12"/>
    </row>
    <row r="44" spans="1:14" s="189" customFormat="1" ht="12.75">
      <c r="A44" s="53"/>
      <c r="B44" s="51" t="s">
        <v>43</v>
      </c>
      <c r="C44" s="51"/>
      <c r="D44" s="51"/>
      <c r="E44" s="51"/>
      <c r="F44" s="209">
        <v>-624875.46</v>
      </c>
      <c r="G44" s="210">
        <v>-2429.1500000000233</v>
      </c>
      <c r="H44" s="211">
        <v>-627304.61</v>
      </c>
      <c r="I44" s="191"/>
      <c r="J44" s="191"/>
      <c r="K44" s="191"/>
      <c r="L44" s="12"/>
      <c r="M44" s="12"/>
      <c r="N44" s="12"/>
    </row>
    <row r="45" spans="1:14" s="189" customFormat="1" ht="12.75">
      <c r="A45" s="53"/>
      <c r="B45" s="51" t="s">
        <v>159</v>
      </c>
      <c r="C45" s="51"/>
      <c r="D45" s="51"/>
      <c r="E45" s="51"/>
      <c r="F45" s="209">
        <v>-175.31</v>
      </c>
      <c r="G45" s="210">
        <v>27.45</v>
      </c>
      <c r="H45" s="211">
        <v>-147.86</v>
      </c>
      <c r="I45" s="191"/>
      <c r="J45" s="191"/>
      <c r="K45" s="191"/>
      <c r="L45" s="12"/>
      <c r="M45" s="12"/>
      <c r="N45" s="12"/>
    </row>
    <row r="46" spans="1:14" s="189" customFormat="1" ht="12.75">
      <c r="A46" s="53"/>
      <c r="B46" s="51" t="s">
        <v>44</v>
      </c>
      <c r="C46" s="51"/>
      <c r="D46" s="51"/>
      <c r="E46" s="51"/>
      <c r="F46" s="209">
        <v>4316245.04</v>
      </c>
      <c r="G46" s="210">
        <v>751513.98</v>
      </c>
      <c r="H46" s="211">
        <v>5067759.02</v>
      </c>
      <c r="I46" s="191"/>
      <c r="J46" s="191"/>
      <c r="K46" s="191"/>
      <c r="L46" s="12"/>
      <c r="M46" s="12"/>
      <c r="N46" s="12"/>
    </row>
    <row r="47" spans="1:14" s="189" customFormat="1" ht="12.75">
      <c r="A47" s="53"/>
      <c r="B47" s="51" t="s">
        <v>161</v>
      </c>
      <c r="C47" s="51"/>
      <c r="D47" s="51"/>
      <c r="E47" s="51"/>
      <c r="F47" s="209">
        <v>593902.95</v>
      </c>
      <c r="G47" s="210">
        <v>-5558.729999999981</v>
      </c>
      <c r="H47" s="211">
        <v>588344.22</v>
      </c>
      <c r="I47" s="191"/>
      <c r="J47" s="191"/>
      <c r="K47" s="191"/>
      <c r="L47" s="12"/>
      <c r="M47" s="12"/>
      <c r="N47" s="12"/>
    </row>
    <row r="48" spans="1:14" s="189" customFormat="1" ht="12.75">
      <c r="A48" s="53"/>
      <c r="B48" s="51" t="s">
        <v>160</v>
      </c>
      <c r="C48" s="51"/>
      <c r="D48" s="51"/>
      <c r="E48" s="51"/>
      <c r="F48" s="212">
        <v>0</v>
      </c>
      <c r="G48" s="213">
        <v>0</v>
      </c>
      <c r="H48" s="214">
        <v>0</v>
      </c>
      <c r="I48" s="191"/>
      <c r="J48" s="191"/>
      <c r="K48" s="191"/>
      <c r="L48" s="12"/>
      <c r="M48" s="12"/>
      <c r="N48" s="12"/>
    </row>
    <row r="49" spans="1:14" s="189" customFormat="1" ht="12.75">
      <c r="A49" s="53"/>
      <c r="B49" s="23" t="s">
        <v>26</v>
      </c>
      <c r="C49" s="51"/>
      <c r="D49" s="51"/>
      <c r="E49" s="51"/>
      <c r="F49" s="209">
        <v>111310848.13000003</v>
      </c>
      <c r="G49" s="210">
        <v>-2715031.3700000113</v>
      </c>
      <c r="H49" s="211">
        <v>108595816.75999999</v>
      </c>
      <c r="I49" s="203"/>
      <c r="J49" s="191"/>
      <c r="K49" s="191"/>
      <c r="L49" s="12"/>
      <c r="M49" s="12"/>
      <c r="N49" s="12"/>
    </row>
    <row r="50" spans="1:14" s="189" customFormat="1" ht="12.75">
      <c r="A50" s="53"/>
      <c r="B50" s="23"/>
      <c r="C50" s="51"/>
      <c r="D50" s="51"/>
      <c r="E50" s="51"/>
      <c r="F50" s="209"/>
      <c r="G50" s="210"/>
      <c r="H50" s="211"/>
      <c r="I50" s="191"/>
      <c r="J50" s="191"/>
      <c r="K50" s="191"/>
      <c r="L50" s="12"/>
      <c r="M50" s="12"/>
      <c r="N50" s="12"/>
    </row>
    <row r="51" spans="1:14" s="189" customFormat="1" ht="12.75">
      <c r="A51" s="53"/>
      <c r="B51" s="23" t="s">
        <v>37</v>
      </c>
      <c r="C51" s="51"/>
      <c r="D51" s="51"/>
      <c r="E51" s="51"/>
      <c r="F51" s="209"/>
      <c r="G51" s="210"/>
      <c r="H51" s="211"/>
      <c r="I51" s="191"/>
      <c r="J51" s="191"/>
      <c r="K51" s="191"/>
      <c r="L51" s="12"/>
      <c r="M51" s="12"/>
      <c r="N51" s="12"/>
    </row>
    <row r="52" spans="1:14" s="189" customFormat="1" ht="12.75">
      <c r="A52" s="53"/>
      <c r="B52" s="51" t="s">
        <v>38</v>
      </c>
      <c r="C52" s="51"/>
      <c r="D52" s="51"/>
      <c r="E52" s="51"/>
      <c r="F52" s="209">
        <v>102985000</v>
      </c>
      <c r="G52" s="210">
        <v>-3000000</v>
      </c>
      <c r="H52" s="211">
        <v>99985000</v>
      </c>
      <c r="I52" s="191"/>
      <c r="J52" s="191"/>
      <c r="K52" s="191"/>
      <c r="L52" s="12"/>
      <c r="M52" s="12"/>
      <c r="N52" s="12"/>
    </row>
    <row r="53" spans="1:14" s="189" customFormat="1" ht="12.75">
      <c r="A53" s="53"/>
      <c r="B53" s="51" t="s">
        <v>45</v>
      </c>
      <c r="C53" s="51"/>
      <c r="D53" s="51"/>
      <c r="E53" s="51"/>
      <c r="F53" s="209">
        <v>4711.92</v>
      </c>
      <c r="G53" s="210">
        <v>36432.59</v>
      </c>
      <c r="H53" s="211">
        <v>41144.51</v>
      </c>
      <c r="I53" s="191"/>
      <c r="J53" s="191"/>
      <c r="K53" s="191"/>
      <c r="L53" s="12"/>
      <c r="M53" s="12"/>
      <c r="N53" s="12"/>
    </row>
    <row r="54" spans="1:14" s="189" customFormat="1" ht="12.75">
      <c r="A54" s="53"/>
      <c r="B54" s="51" t="s">
        <v>46</v>
      </c>
      <c r="C54" s="51"/>
      <c r="D54" s="51"/>
      <c r="E54" s="51"/>
      <c r="F54" s="209">
        <v>0</v>
      </c>
      <c r="G54" s="210">
        <v>0</v>
      </c>
      <c r="H54" s="211">
        <v>0</v>
      </c>
      <c r="I54" s="191"/>
      <c r="J54" s="191"/>
      <c r="K54" s="191"/>
      <c r="L54" s="12"/>
      <c r="M54" s="12"/>
      <c r="N54" s="12"/>
    </row>
    <row r="55" spans="1:14" s="189" customFormat="1" ht="12.75">
      <c r="A55" s="53"/>
      <c r="B55" s="51" t="s">
        <v>47</v>
      </c>
      <c r="C55" s="51"/>
      <c r="D55" s="51"/>
      <c r="E55" s="51"/>
      <c r="F55" s="209">
        <v>0</v>
      </c>
      <c r="G55" s="210">
        <v>0</v>
      </c>
      <c r="H55" s="211">
        <v>0</v>
      </c>
      <c r="I55" s="191"/>
      <c r="J55" s="191"/>
      <c r="K55" s="191"/>
      <c r="L55" s="12"/>
      <c r="M55" s="12"/>
      <c r="N55" s="12"/>
    </row>
    <row r="56" spans="1:14" s="189" customFormat="1" ht="12.75">
      <c r="A56" s="53"/>
      <c r="B56" s="51" t="s">
        <v>163</v>
      </c>
      <c r="C56" s="51"/>
      <c r="D56" s="51"/>
      <c r="E56" s="51"/>
      <c r="F56" s="209">
        <v>0</v>
      </c>
      <c r="G56" s="210">
        <v>106643.3</v>
      </c>
      <c r="H56" s="211">
        <v>106643.3</v>
      </c>
      <c r="I56" s="191"/>
      <c r="J56" s="191"/>
      <c r="K56" s="191"/>
      <c r="L56" s="12"/>
      <c r="M56" s="12"/>
      <c r="N56" s="12"/>
    </row>
    <row r="57" spans="1:14" s="189" customFormat="1" ht="12.75">
      <c r="A57" s="53"/>
      <c r="B57" s="51" t="s">
        <v>164</v>
      </c>
      <c r="C57" s="51"/>
      <c r="D57" s="51"/>
      <c r="E57" s="51"/>
      <c r="F57" s="209">
        <v>0</v>
      </c>
      <c r="G57" s="210">
        <v>0</v>
      </c>
      <c r="H57" s="211">
        <v>0</v>
      </c>
      <c r="I57" s="191"/>
      <c r="J57" s="191"/>
      <c r="K57" s="191"/>
      <c r="L57" s="12"/>
      <c r="M57" s="12"/>
      <c r="N57" s="12"/>
    </row>
    <row r="58" spans="1:14" s="189" customFormat="1" ht="12.75">
      <c r="A58" s="53"/>
      <c r="B58" s="51" t="s">
        <v>165</v>
      </c>
      <c r="C58" s="51"/>
      <c r="D58" s="51"/>
      <c r="E58" s="51"/>
      <c r="F58" s="209">
        <v>0</v>
      </c>
      <c r="G58" s="210">
        <v>0</v>
      </c>
      <c r="H58" s="211">
        <v>0</v>
      </c>
      <c r="I58" s="191"/>
      <c r="J58" s="191"/>
      <c r="K58" s="191"/>
      <c r="L58" s="12"/>
      <c r="M58" s="12"/>
      <c r="N58" s="12"/>
    </row>
    <row r="59" spans="1:14" s="189" customFormat="1" ht="12.75">
      <c r="A59" s="53"/>
      <c r="B59" s="51" t="s">
        <v>166</v>
      </c>
      <c r="C59" s="51"/>
      <c r="D59" s="51"/>
      <c r="E59" s="51"/>
      <c r="F59" s="209">
        <v>0</v>
      </c>
      <c r="G59" s="210">
        <v>2903.36</v>
      </c>
      <c r="H59" s="211">
        <v>2903.36</v>
      </c>
      <c r="I59" s="191"/>
      <c r="J59" s="191"/>
      <c r="K59" s="191"/>
      <c r="L59" s="12"/>
      <c r="M59" s="12"/>
      <c r="N59" s="12"/>
    </row>
    <row r="60" spans="1:14" s="189" customFormat="1" ht="12.75">
      <c r="A60" s="53"/>
      <c r="B60" s="51" t="s">
        <v>167</v>
      </c>
      <c r="C60" s="51"/>
      <c r="D60" s="51"/>
      <c r="E60" s="51"/>
      <c r="F60" s="212">
        <v>75303.8</v>
      </c>
      <c r="G60" s="213">
        <v>105427.23</v>
      </c>
      <c r="H60" s="214">
        <v>180731.03</v>
      </c>
      <c r="I60" s="191"/>
      <c r="J60" s="191"/>
      <c r="K60" s="191"/>
      <c r="L60" s="12"/>
      <c r="M60" s="12"/>
      <c r="N60" s="12"/>
    </row>
    <row r="61" spans="1:14" s="189" customFormat="1" ht="12.75">
      <c r="A61" s="53"/>
      <c r="B61" s="23" t="s">
        <v>39</v>
      </c>
      <c r="C61" s="23"/>
      <c r="D61" s="23"/>
      <c r="E61" s="23"/>
      <c r="F61" s="209">
        <v>103065015.72</v>
      </c>
      <c r="G61" s="210">
        <v>-2748593.52</v>
      </c>
      <c r="H61" s="211">
        <v>100316422.2</v>
      </c>
      <c r="I61" s="203"/>
      <c r="J61" s="191"/>
      <c r="K61" s="191"/>
      <c r="L61" s="12"/>
      <c r="M61" s="12"/>
      <c r="N61" s="12"/>
    </row>
    <row r="62" spans="1:14" s="189" customFormat="1" ht="12.75">
      <c r="A62" s="53"/>
      <c r="B62" s="51"/>
      <c r="C62" s="51"/>
      <c r="D62" s="51"/>
      <c r="E62" s="51"/>
      <c r="F62" s="215"/>
      <c r="G62" s="215"/>
      <c r="H62" s="216"/>
      <c r="I62" s="191"/>
      <c r="J62" s="191"/>
      <c r="K62" s="191"/>
      <c r="L62" s="12"/>
      <c r="M62" s="12"/>
      <c r="N62" s="12"/>
    </row>
    <row r="63" spans="1:14" s="189" customFormat="1" ht="12.75">
      <c r="A63" s="53"/>
      <c r="B63" s="51" t="s">
        <v>273</v>
      </c>
      <c r="C63" s="51"/>
      <c r="D63" s="51"/>
      <c r="E63" s="51"/>
      <c r="F63" s="217">
        <v>1.080006123827718</v>
      </c>
      <c r="G63" s="218"/>
      <c r="H63" s="219">
        <v>1.0786378293503371</v>
      </c>
      <c r="I63" s="191"/>
      <c r="J63" s="191"/>
      <c r="K63" s="191"/>
      <c r="L63" s="12"/>
      <c r="M63" s="12"/>
      <c r="N63" s="12"/>
    </row>
    <row r="64" spans="1:14" s="189" customFormat="1" ht="12.75">
      <c r="A64" s="110"/>
      <c r="B64" s="52" t="s">
        <v>274</v>
      </c>
      <c r="C64" s="52"/>
      <c r="D64" s="52"/>
      <c r="E64" s="52"/>
      <c r="F64" s="217">
        <v>1.080006123827718</v>
      </c>
      <c r="G64" s="220"/>
      <c r="H64" s="219">
        <v>1.0786378293503371</v>
      </c>
      <c r="I64" s="191"/>
      <c r="J64" s="191"/>
      <c r="K64" s="191"/>
      <c r="L64" s="12"/>
      <c r="M64" s="12"/>
      <c r="N64" s="12"/>
    </row>
    <row r="65" spans="1:14" s="189" customFormat="1" ht="12" thickBot="1">
      <c r="A65" s="186" t="s">
        <v>13</v>
      </c>
      <c r="B65" s="54"/>
      <c r="C65" s="54" t="s">
        <v>275</v>
      </c>
      <c r="D65" s="54"/>
      <c r="E65" s="54"/>
      <c r="F65" s="54"/>
      <c r="G65" s="54"/>
      <c r="H65" s="188"/>
      <c r="I65" s="191"/>
      <c r="J65" s="191"/>
      <c r="K65" s="191"/>
      <c r="L65" s="12"/>
      <c r="M65" s="12"/>
      <c r="N65" s="12"/>
    </row>
    <row r="66" spans="1:14" s="189" customFormat="1" ht="16.5" thickBot="1">
      <c r="A66" s="46" t="s">
        <v>14</v>
      </c>
      <c r="B66" s="55"/>
      <c r="C66" s="55"/>
      <c r="D66" s="55"/>
      <c r="E66" s="55"/>
      <c r="F66" s="55"/>
      <c r="G66" s="55"/>
      <c r="H66" s="190"/>
      <c r="I66" s="191"/>
      <c r="J66" s="105" t="s">
        <v>257</v>
      </c>
      <c r="K66" s="106"/>
      <c r="L66" s="106"/>
      <c r="M66" s="106"/>
      <c r="N66" s="107"/>
    </row>
    <row r="67" spans="10:14" ht="13.5" thickBot="1">
      <c r="J67" s="110"/>
      <c r="K67" s="52"/>
      <c r="L67" s="52"/>
      <c r="M67" s="51"/>
      <c r="N67" s="108"/>
    </row>
    <row r="68" spans="1:14" ht="15.75">
      <c r="A68" s="105" t="s">
        <v>184</v>
      </c>
      <c r="B68" s="168"/>
      <c r="C68" s="106"/>
      <c r="D68" s="106"/>
      <c r="E68" s="106"/>
      <c r="F68" s="106"/>
      <c r="G68" s="106"/>
      <c r="H68" s="107"/>
      <c r="J68" s="124"/>
      <c r="K68" s="221"/>
      <c r="L68" s="222"/>
      <c r="M68" s="278" t="s">
        <v>258</v>
      </c>
      <c r="N68" s="290"/>
    </row>
    <row r="69" spans="1:14" ht="12" customHeight="1">
      <c r="A69" s="53"/>
      <c r="B69" s="51"/>
      <c r="C69" s="51"/>
      <c r="D69" s="51"/>
      <c r="E69" s="51"/>
      <c r="F69" s="51"/>
      <c r="G69" s="51"/>
      <c r="H69" s="108"/>
      <c r="J69" s="154" t="s">
        <v>272</v>
      </c>
      <c r="K69" s="111" t="s">
        <v>168</v>
      </c>
      <c r="L69" s="145" t="s">
        <v>150</v>
      </c>
      <c r="M69" s="291" t="s">
        <v>259</v>
      </c>
      <c r="N69" s="292"/>
    </row>
    <row r="70" spans="1:15" s="226" customFormat="1" ht="12.75" customHeight="1">
      <c r="A70" s="192"/>
      <c r="B70" s="193"/>
      <c r="C70" s="193"/>
      <c r="D70" s="193"/>
      <c r="E70" s="193"/>
      <c r="F70" s="193" t="s">
        <v>16</v>
      </c>
      <c r="G70" s="193" t="s">
        <v>18</v>
      </c>
      <c r="H70" s="195" t="s">
        <v>17</v>
      </c>
      <c r="I70" s="50"/>
      <c r="J70" s="53" t="s">
        <v>151</v>
      </c>
      <c r="K70" s="223">
        <v>2457084.91</v>
      </c>
      <c r="L70" s="224">
        <v>0.02399328264891758</v>
      </c>
      <c r="M70" s="146">
        <v>-24.6309465634218</v>
      </c>
      <c r="N70" s="112" t="s">
        <v>260</v>
      </c>
      <c r="O70" s="225"/>
    </row>
    <row r="71" spans="1:15" ht="12.75">
      <c r="A71" s="109"/>
      <c r="B71" s="207" t="s">
        <v>15</v>
      </c>
      <c r="C71" s="207"/>
      <c r="D71" s="207"/>
      <c r="E71" s="207"/>
      <c r="F71" s="196">
        <v>105881772.39999999</v>
      </c>
      <c r="G71" s="196">
        <v>-3474571.77</v>
      </c>
      <c r="H71" s="227">
        <v>102407200.63</v>
      </c>
      <c r="I71" s="60"/>
      <c r="J71" s="125" t="s">
        <v>152</v>
      </c>
      <c r="K71" s="223">
        <v>1773874.38</v>
      </c>
      <c r="L71" s="228">
        <v>0.01732177394838725</v>
      </c>
      <c r="M71" s="147">
        <v>-2.33921614562132</v>
      </c>
      <c r="N71" s="113" t="s">
        <v>260</v>
      </c>
      <c r="O71" s="225"/>
    </row>
    <row r="72" spans="1:14" ht="12.75">
      <c r="A72" s="53"/>
      <c r="B72" s="51" t="s">
        <v>19</v>
      </c>
      <c r="C72" s="51"/>
      <c r="D72" s="51"/>
      <c r="E72" s="51"/>
      <c r="F72" s="201">
        <v>1341263.37</v>
      </c>
      <c r="G72" s="201">
        <v>15999.77</v>
      </c>
      <c r="H72" s="229">
        <v>1357263.14</v>
      </c>
      <c r="J72" s="53" t="s">
        <v>261</v>
      </c>
      <c r="K72" s="126">
        <v>4230959.29</v>
      </c>
      <c r="L72" s="230">
        <v>0.04131505659730483</v>
      </c>
      <c r="M72" s="127"/>
      <c r="N72" s="112"/>
    </row>
    <row r="73" spans="1:14" ht="12.75">
      <c r="A73" s="53"/>
      <c r="B73" s="51"/>
      <c r="C73" s="51"/>
      <c r="D73" s="51"/>
      <c r="E73" s="51"/>
      <c r="F73" s="201"/>
      <c r="G73" s="201"/>
      <c r="H73" s="229"/>
      <c r="J73" s="109"/>
      <c r="K73" s="128"/>
      <c r="L73" s="129"/>
      <c r="M73" s="278" t="s">
        <v>262</v>
      </c>
      <c r="N73" s="279"/>
    </row>
    <row r="74" spans="1:14" ht="12.75">
      <c r="A74" s="53"/>
      <c r="B74" s="23" t="s">
        <v>20</v>
      </c>
      <c r="C74" s="23"/>
      <c r="D74" s="23"/>
      <c r="E74" s="23"/>
      <c r="F74" s="201">
        <v>107223035.77</v>
      </c>
      <c r="G74" s="201">
        <v>-3458572</v>
      </c>
      <c r="H74" s="229">
        <v>103764463.77</v>
      </c>
      <c r="J74" s="154" t="s">
        <v>272</v>
      </c>
      <c r="K74" s="111" t="s">
        <v>168</v>
      </c>
      <c r="L74" s="145" t="s">
        <v>150</v>
      </c>
      <c r="M74" s="280" t="s">
        <v>259</v>
      </c>
      <c r="N74" s="281"/>
    </row>
    <row r="75" spans="1:15" ht="12.75">
      <c r="A75" s="53"/>
      <c r="B75" s="51"/>
      <c r="C75" s="51"/>
      <c r="D75" s="51"/>
      <c r="E75" s="51"/>
      <c r="F75" s="201"/>
      <c r="G75" s="201"/>
      <c r="H75" s="229"/>
      <c r="J75" s="130" t="s">
        <v>263</v>
      </c>
      <c r="K75" s="223">
        <v>74803754.19</v>
      </c>
      <c r="L75" s="231">
        <v>0.7304540474675019</v>
      </c>
      <c r="M75" s="148">
        <v>57.0076566806742</v>
      </c>
      <c r="N75" s="131" t="s">
        <v>260</v>
      </c>
      <c r="O75" s="225"/>
    </row>
    <row r="76" spans="1:15" ht="12.75">
      <c r="A76" s="53"/>
      <c r="B76" s="51" t="s">
        <v>22</v>
      </c>
      <c r="C76" s="51"/>
      <c r="D76" s="51"/>
      <c r="E76" s="51"/>
      <c r="F76" s="232">
        <v>0.0476538083555617</v>
      </c>
      <c r="G76" s="204"/>
      <c r="H76" s="233">
        <v>0.0474575865628889</v>
      </c>
      <c r="J76" s="130" t="s">
        <v>169</v>
      </c>
      <c r="K76" s="223">
        <v>2081247.94</v>
      </c>
      <c r="L76" s="234">
        <v>0.020323257809962074</v>
      </c>
      <c r="M76" s="149">
        <v>57.1723298570568</v>
      </c>
      <c r="N76" s="132" t="s">
        <v>260</v>
      </c>
      <c r="O76" s="225"/>
    </row>
    <row r="77" spans="1:15" ht="12" customHeight="1">
      <c r="A77" s="53"/>
      <c r="B77" s="51" t="s">
        <v>180</v>
      </c>
      <c r="C77" s="51"/>
      <c r="D77" s="51"/>
      <c r="E77" s="51"/>
      <c r="F77" s="235">
        <v>176.700032817153</v>
      </c>
      <c r="G77" s="204"/>
      <c r="H77" s="236">
        <v>176.663208659874</v>
      </c>
      <c r="J77" s="130" t="s">
        <v>264</v>
      </c>
      <c r="K77" s="223">
        <v>4672328.57</v>
      </c>
      <c r="L77" s="234">
        <v>0.04562500040286475</v>
      </c>
      <c r="M77" s="149">
        <v>51.8543911778019</v>
      </c>
      <c r="N77" s="132" t="s">
        <v>260</v>
      </c>
      <c r="O77" s="225"/>
    </row>
    <row r="78" spans="1:15" ht="12.75">
      <c r="A78" s="53"/>
      <c r="B78" s="51" t="s">
        <v>23</v>
      </c>
      <c r="C78" s="51"/>
      <c r="D78" s="51"/>
      <c r="E78" s="51"/>
      <c r="F78" s="237">
        <v>19988</v>
      </c>
      <c r="G78" s="237">
        <v>-521</v>
      </c>
      <c r="H78" s="238">
        <v>19467</v>
      </c>
      <c r="J78" s="130" t="s">
        <v>28</v>
      </c>
      <c r="K78" s="223">
        <v>15492229.04</v>
      </c>
      <c r="L78" s="234">
        <v>0.15128066136651705</v>
      </c>
      <c r="M78" s="149">
        <v>47.1034123053476</v>
      </c>
      <c r="N78" s="132" t="s">
        <v>260</v>
      </c>
      <c r="O78" s="225"/>
    </row>
    <row r="79" spans="1:15" ht="12.75">
      <c r="A79" s="53"/>
      <c r="B79" s="51" t="s">
        <v>24</v>
      </c>
      <c r="C79" s="51"/>
      <c r="D79" s="51"/>
      <c r="E79" s="51"/>
      <c r="F79" s="237">
        <v>14694</v>
      </c>
      <c r="G79" s="237">
        <v>-364</v>
      </c>
      <c r="H79" s="238">
        <v>14330</v>
      </c>
      <c r="J79" s="133" t="s">
        <v>170</v>
      </c>
      <c r="K79" s="223">
        <v>1126681.6</v>
      </c>
      <c r="L79" s="239">
        <v>0.011001976355849543</v>
      </c>
      <c r="M79" s="150">
        <v>55.3476445164277</v>
      </c>
      <c r="N79" s="134" t="s">
        <v>260</v>
      </c>
      <c r="O79" s="225"/>
    </row>
    <row r="80" spans="1:14" ht="12.75">
      <c r="A80" s="110"/>
      <c r="B80" s="52" t="s">
        <v>41</v>
      </c>
      <c r="C80" s="52"/>
      <c r="D80" s="52"/>
      <c r="E80" s="52"/>
      <c r="F80" s="240">
        <v>7297.062458826732</v>
      </c>
      <c r="G80" s="240">
        <v>-55.99729692861638</v>
      </c>
      <c r="H80" s="241">
        <v>7241.065161898116</v>
      </c>
      <c r="J80" s="135" t="s">
        <v>265</v>
      </c>
      <c r="K80" s="126">
        <v>98176241.33999997</v>
      </c>
      <c r="L80" s="230">
        <v>0.9586849434026953</v>
      </c>
      <c r="M80" s="51"/>
      <c r="N80" s="108"/>
    </row>
    <row r="81" spans="1:14" ht="13.5" customHeight="1">
      <c r="A81" s="53"/>
      <c r="B81" s="51"/>
      <c r="C81" s="51"/>
      <c r="D81" s="51"/>
      <c r="E81" s="51"/>
      <c r="F81" s="51"/>
      <c r="G81" s="51"/>
      <c r="H81" s="108"/>
      <c r="J81" s="136" t="s">
        <v>33</v>
      </c>
      <c r="K81" s="242">
        <v>102407200.62999998</v>
      </c>
      <c r="L81" s="137">
        <v>1</v>
      </c>
      <c r="M81" s="282"/>
      <c r="N81" s="283"/>
    </row>
    <row r="82" spans="1:14" ht="12.75">
      <c r="A82" s="110"/>
      <c r="B82" s="51"/>
      <c r="C82" s="51"/>
      <c r="D82" s="51"/>
      <c r="E82" s="51"/>
      <c r="F82" s="51"/>
      <c r="G82" s="51"/>
      <c r="H82" s="108"/>
      <c r="J82" s="138"/>
      <c r="K82" s="139"/>
      <c r="L82" s="139"/>
      <c r="M82" s="139"/>
      <c r="N82" s="140"/>
    </row>
    <row r="83" spans="1:14" s="189" customFormat="1" ht="12.75">
      <c r="A83" s="186" t="s">
        <v>13</v>
      </c>
      <c r="B83" s="54"/>
      <c r="C83" s="54"/>
      <c r="D83" s="54"/>
      <c r="E83" s="54"/>
      <c r="F83" s="54"/>
      <c r="G83" s="54"/>
      <c r="H83" s="188"/>
      <c r="J83" s="141" t="s">
        <v>13</v>
      </c>
      <c r="K83" s="243" t="s">
        <v>266</v>
      </c>
      <c r="L83" s="244"/>
      <c r="M83" s="244"/>
      <c r="N83" s="245"/>
    </row>
    <row r="84" spans="1:14" s="189" customFormat="1" ht="12" thickBot="1">
      <c r="A84" s="46" t="s">
        <v>14</v>
      </c>
      <c r="B84" s="55"/>
      <c r="C84" s="55"/>
      <c r="D84" s="55"/>
      <c r="E84" s="55"/>
      <c r="F84" s="55"/>
      <c r="G84" s="55"/>
      <c r="H84" s="190"/>
      <c r="J84" s="142"/>
      <c r="K84" s="143"/>
      <c r="L84" s="143"/>
      <c r="M84" s="143"/>
      <c r="N84" s="144"/>
    </row>
    <row r="85" spans="10:14" ht="13.5" thickBot="1">
      <c r="J85" s="189"/>
      <c r="K85" s="189"/>
      <c r="L85" s="189"/>
      <c r="M85" s="189"/>
      <c r="N85" s="189"/>
    </row>
    <row r="86" spans="1:15" ht="15.75">
      <c r="A86" s="105" t="s">
        <v>188</v>
      </c>
      <c r="B86" s="106"/>
      <c r="C86" s="106"/>
      <c r="D86" s="106"/>
      <c r="E86" s="106"/>
      <c r="F86" s="106"/>
      <c r="G86" s="106"/>
      <c r="H86" s="106"/>
      <c r="I86" s="106"/>
      <c r="J86" s="106"/>
      <c r="K86" s="107"/>
      <c r="L86" s="51"/>
      <c r="M86" s="51"/>
      <c r="O86" s="41"/>
    </row>
    <row r="87" spans="1:15" ht="6.75" customHeight="1">
      <c r="A87" s="53"/>
      <c r="B87" s="51"/>
      <c r="C87" s="51"/>
      <c r="D87" s="51"/>
      <c r="E87" s="51"/>
      <c r="F87" s="51"/>
      <c r="G87" s="51"/>
      <c r="H87" s="51"/>
      <c r="I87" s="51"/>
      <c r="J87" s="51"/>
      <c r="K87" s="108"/>
      <c r="L87" s="41"/>
      <c r="M87" s="41"/>
      <c r="N87" s="41"/>
      <c r="O87" s="41"/>
    </row>
    <row r="88" spans="1:15" s="226" customFormat="1" ht="12.75">
      <c r="A88" s="192"/>
      <c r="B88" s="193"/>
      <c r="C88" s="193"/>
      <c r="D88" s="193"/>
      <c r="E88" s="246"/>
      <c r="F88" s="289" t="s">
        <v>29</v>
      </c>
      <c r="G88" s="289"/>
      <c r="H88" s="284" t="s">
        <v>15</v>
      </c>
      <c r="I88" s="285"/>
      <c r="J88" s="284" t="s">
        <v>32</v>
      </c>
      <c r="K88" s="286"/>
      <c r="L88" s="41"/>
      <c r="M88" s="41"/>
      <c r="N88" s="41"/>
      <c r="O88" s="41"/>
    </row>
    <row r="89" spans="1:15" s="226" customFormat="1" ht="12.75">
      <c r="A89" s="192"/>
      <c r="B89" s="193"/>
      <c r="C89" s="193"/>
      <c r="D89" s="193"/>
      <c r="E89" s="246"/>
      <c r="F89" s="160" t="s">
        <v>30</v>
      </c>
      <c r="G89" s="160" t="s">
        <v>31</v>
      </c>
      <c r="H89" s="247" t="s">
        <v>30</v>
      </c>
      <c r="I89" s="248" t="s">
        <v>31</v>
      </c>
      <c r="J89" s="247" t="s">
        <v>30</v>
      </c>
      <c r="K89" s="249" t="s">
        <v>31</v>
      </c>
      <c r="L89" s="41"/>
      <c r="M89" s="41"/>
      <c r="N89" s="41"/>
      <c r="O89" s="41"/>
    </row>
    <row r="90" spans="1:15" ht="12.75">
      <c r="A90" s="53"/>
      <c r="B90" s="51" t="s">
        <v>177</v>
      </c>
      <c r="C90" s="51"/>
      <c r="D90" s="51"/>
      <c r="E90" s="51"/>
      <c r="F90" s="237">
        <v>952</v>
      </c>
      <c r="G90" s="237">
        <v>817</v>
      </c>
      <c r="H90" s="250">
        <v>2819954.84</v>
      </c>
      <c r="I90" s="250">
        <v>2457084.91</v>
      </c>
      <c r="J90" s="234">
        <v>0.026633052848291757</v>
      </c>
      <c r="K90" s="251">
        <v>0.023993282648917584</v>
      </c>
      <c r="L90" s="41"/>
      <c r="M90" s="41"/>
      <c r="N90" s="41"/>
      <c r="O90" s="41"/>
    </row>
    <row r="91" spans="1:15" ht="12.75">
      <c r="A91" s="53"/>
      <c r="B91" s="51" t="s">
        <v>178</v>
      </c>
      <c r="C91" s="51"/>
      <c r="D91" s="51"/>
      <c r="E91" s="51"/>
      <c r="F91" s="237">
        <v>13926</v>
      </c>
      <c r="G91" s="237">
        <v>13433</v>
      </c>
      <c r="H91" s="250">
        <v>77535690.91</v>
      </c>
      <c r="I91" s="250">
        <v>74803754.19</v>
      </c>
      <c r="J91" s="234">
        <v>0.7322855403013635</v>
      </c>
      <c r="K91" s="252">
        <v>0.730454047467502</v>
      </c>
      <c r="L91" s="41"/>
      <c r="M91" s="41"/>
      <c r="N91" s="41"/>
      <c r="O91" s="41"/>
    </row>
    <row r="92" spans="1:15" ht="12.75">
      <c r="A92" s="53"/>
      <c r="B92" s="51" t="s">
        <v>169</v>
      </c>
      <c r="C92" s="51"/>
      <c r="D92" s="51"/>
      <c r="E92" s="51"/>
      <c r="F92" s="237">
        <v>268</v>
      </c>
      <c r="G92" s="237">
        <v>291</v>
      </c>
      <c r="H92" s="250">
        <v>1530281.06</v>
      </c>
      <c r="I92" s="250">
        <v>2081247.94</v>
      </c>
      <c r="J92" s="234">
        <v>0.014452733698288563</v>
      </c>
      <c r="K92" s="252">
        <v>0.020323257809962074</v>
      </c>
      <c r="L92" s="41"/>
      <c r="M92" s="41"/>
      <c r="N92" s="41"/>
      <c r="O92" s="41"/>
    </row>
    <row r="93" spans="1:15" ht="12.75">
      <c r="A93" s="53"/>
      <c r="B93" s="51" t="s">
        <v>176</v>
      </c>
      <c r="C93" s="51"/>
      <c r="D93" s="51"/>
      <c r="E93" s="51"/>
      <c r="F93" s="237">
        <v>469</v>
      </c>
      <c r="G93" s="237">
        <v>548</v>
      </c>
      <c r="H93" s="250">
        <v>1572320.53</v>
      </c>
      <c r="I93" s="250">
        <v>1773874.38</v>
      </c>
      <c r="J93" s="234">
        <v>0.014849775314112516</v>
      </c>
      <c r="K93" s="252">
        <v>0.017321773948387253</v>
      </c>
      <c r="L93" s="41"/>
      <c r="M93" s="41"/>
      <c r="N93" s="41"/>
      <c r="O93" s="41"/>
    </row>
    <row r="94" spans="1:15" ht="12.75">
      <c r="A94" s="53"/>
      <c r="B94" s="51" t="s">
        <v>179</v>
      </c>
      <c r="C94" s="51"/>
      <c r="D94" s="51"/>
      <c r="E94" s="51"/>
      <c r="F94" s="237">
        <v>622</v>
      </c>
      <c r="G94" s="237">
        <v>662</v>
      </c>
      <c r="H94" s="250">
        <v>5048768.55</v>
      </c>
      <c r="I94" s="250">
        <v>4672328.57</v>
      </c>
      <c r="J94" s="234">
        <v>0.04768307552433831</v>
      </c>
      <c r="K94" s="252">
        <v>0.045625000402864754</v>
      </c>
      <c r="L94" s="41"/>
      <c r="M94" s="41"/>
      <c r="N94" s="41"/>
      <c r="O94" s="41"/>
    </row>
    <row r="95" spans="1:15" ht="12.75">
      <c r="A95" s="53"/>
      <c r="B95" s="51" t="s">
        <v>28</v>
      </c>
      <c r="C95" s="51"/>
      <c r="D95" s="51"/>
      <c r="E95" s="51"/>
      <c r="F95" s="237">
        <v>3565</v>
      </c>
      <c r="G95" s="237">
        <v>3507</v>
      </c>
      <c r="H95" s="250">
        <v>16484614.37</v>
      </c>
      <c r="I95" s="250">
        <v>15492229.04</v>
      </c>
      <c r="J95" s="234">
        <v>0.1556888782303761</v>
      </c>
      <c r="K95" s="252">
        <v>0.15128066136651708</v>
      </c>
      <c r="L95" s="41"/>
      <c r="M95" s="41"/>
      <c r="N95" s="41"/>
      <c r="O95" s="41"/>
    </row>
    <row r="96" spans="1:15" ht="12.75">
      <c r="A96" s="53"/>
      <c r="B96" s="51" t="s">
        <v>170</v>
      </c>
      <c r="C96" s="51"/>
      <c r="D96" s="51"/>
      <c r="E96" s="51"/>
      <c r="F96" s="253">
        <v>186</v>
      </c>
      <c r="G96" s="253">
        <v>209</v>
      </c>
      <c r="H96" s="254">
        <v>890142.14</v>
      </c>
      <c r="I96" s="254">
        <v>1126681.6</v>
      </c>
      <c r="J96" s="228">
        <v>0.008406944083229192</v>
      </c>
      <c r="K96" s="255">
        <v>0.011001976355849543</v>
      </c>
      <c r="L96" s="41"/>
      <c r="M96" s="41"/>
      <c r="N96" s="41"/>
      <c r="O96" s="41"/>
    </row>
    <row r="97" spans="1:15" ht="12.75">
      <c r="A97" s="110"/>
      <c r="B97" s="24" t="s">
        <v>33</v>
      </c>
      <c r="C97" s="52"/>
      <c r="D97" s="52"/>
      <c r="E97" s="256"/>
      <c r="F97" s="257">
        <v>19988</v>
      </c>
      <c r="G97" s="257">
        <v>19467</v>
      </c>
      <c r="H97" s="258">
        <v>105881772.4</v>
      </c>
      <c r="I97" s="258">
        <v>102407200.62999997</v>
      </c>
      <c r="J97" s="259">
        <v>1</v>
      </c>
      <c r="K97" s="260">
        <v>1</v>
      </c>
      <c r="L97" s="41"/>
      <c r="M97" s="41"/>
      <c r="N97" s="41"/>
      <c r="O97" s="41"/>
    </row>
    <row r="98" spans="1:15" s="189" customFormat="1" ht="12.75">
      <c r="A98" s="186" t="s">
        <v>13</v>
      </c>
      <c r="B98" s="54"/>
      <c r="C98" s="54"/>
      <c r="D98" s="54"/>
      <c r="E98" s="54"/>
      <c r="F98" s="54"/>
      <c r="G98" s="54"/>
      <c r="H98" s="54"/>
      <c r="I98" s="54"/>
      <c r="J98" s="261"/>
      <c r="K98" s="262"/>
      <c r="L98" s="41"/>
      <c r="M98" s="41"/>
      <c r="N98" s="41"/>
      <c r="O98" s="41"/>
    </row>
    <row r="99" spans="1:15" s="189" customFormat="1" ht="13.5" thickBot="1">
      <c r="A99" s="46" t="s">
        <v>14</v>
      </c>
      <c r="B99" s="55"/>
      <c r="C99" s="55"/>
      <c r="D99" s="55"/>
      <c r="E99" s="55"/>
      <c r="F99" s="55"/>
      <c r="G99" s="55"/>
      <c r="H99" s="55"/>
      <c r="I99" s="55"/>
      <c r="J99" s="263"/>
      <c r="K99" s="264"/>
      <c r="L99" s="41"/>
      <c r="M99" s="41"/>
      <c r="N99" s="41"/>
      <c r="O99" s="41"/>
    </row>
    <row r="100" spans="1:14" ht="12.75" customHeight="1" thickBot="1">
      <c r="A100" s="265"/>
      <c r="B100" s="51"/>
      <c r="C100" s="51"/>
      <c r="D100" s="51"/>
      <c r="E100" s="51"/>
      <c r="F100" s="51"/>
      <c r="G100" s="51"/>
      <c r="H100" s="51"/>
      <c r="I100" s="51"/>
      <c r="L100" s="41"/>
      <c r="M100" s="41"/>
      <c r="N100" s="41"/>
    </row>
    <row r="101" spans="1:15" ht="15.75">
      <c r="A101" s="105" t="s">
        <v>189</v>
      </c>
      <c r="B101" s="106"/>
      <c r="C101" s="106"/>
      <c r="D101" s="106"/>
      <c r="E101" s="106"/>
      <c r="F101" s="106"/>
      <c r="G101" s="106"/>
      <c r="H101" s="106"/>
      <c r="I101" s="106"/>
      <c r="J101" s="106"/>
      <c r="K101" s="107"/>
      <c r="L101" s="51"/>
      <c r="M101" s="51"/>
      <c r="O101" s="41"/>
    </row>
    <row r="102" spans="1:15" ht="6.75" customHeight="1">
      <c r="A102" s="53"/>
      <c r="B102" s="51"/>
      <c r="C102" s="51"/>
      <c r="D102" s="51"/>
      <c r="E102" s="51"/>
      <c r="F102" s="51"/>
      <c r="G102" s="51"/>
      <c r="H102" s="51"/>
      <c r="I102" s="51"/>
      <c r="J102" s="51"/>
      <c r="K102" s="108"/>
      <c r="L102" s="41"/>
      <c r="M102" s="41"/>
      <c r="N102" s="41"/>
      <c r="O102" s="41"/>
    </row>
    <row r="103" spans="1:15" s="226" customFormat="1" ht="12.75">
      <c r="A103" s="192"/>
      <c r="B103" s="193"/>
      <c r="C103" s="193"/>
      <c r="D103" s="193"/>
      <c r="E103" s="246"/>
      <c r="F103" s="289" t="s">
        <v>29</v>
      </c>
      <c r="G103" s="289"/>
      <c r="H103" s="284" t="s">
        <v>15</v>
      </c>
      <c r="I103" s="285"/>
      <c r="J103" s="284" t="s">
        <v>32</v>
      </c>
      <c r="K103" s="286"/>
      <c r="L103" s="41"/>
      <c r="M103" s="41"/>
      <c r="N103" s="41"/>
      <c r="O103" s="41"/>
    </row>
    <row r="104" spans="1:15" s="226" customFormat="1" ht="12.75">
      <c r="A104" s="192"/>
      <c r="B104" s="193"/>
      <c r="C104" s="193"/>
      <c r="D104" s="193"/>
      <c r="E104" s="246"/>
      <c r="F104" s="160" t="s">
        <v>30</v>
      </c>
      <c r="G104" s="160" t="s">
        <v>31</v>
      </c>
      <c r="H104" s="266" t="s">
        <v>30</v>
      </c>
      <c r="I104" s="267" t="s">
        <v>31</v>
      </c>
      <c r="J104" s="160" t="s">
        <v>30</v>
      </c>
      <c r="K104" s="268" t="s">
        <v>31</v>
      </c>
      <c r="L104" s="41"/>
      <c r="M104" s="41"/>
      <c r="N104" s="41"/>
      <c r="O104" s="41"/>
    </row>
    <row r="105" spans="1:15" ht="12.75">
      <c r="A105" s="53"/>
      <c r="B105" s="51" t="s">
        <v>27</v>
      </c>
      <c r="C105" s="51"/>
      <c r="D105" s="51"/>
      <c r="E105" s="51"/>
      <c r="F105" s="237">
        <v>11518</v>
      </c>
      <c r="G105" s="237">
        <v>11099</v>
      </c>
      <c r="H105" s="250">
        <v>61852716.61</v>
      </c>
      <c r="I105" s="250">
        <v>60058341.55</v>
      </c>
      <c r="J105" s="224">
        <v>0.7822924966187575</v>
      </c>
      <c r="K105" s="251">
        <v>0.7811450853373346</v>
      </c>
      <c r="L105" s="41"/>
      <c r="M105" s="41"/>
      <c r="N105" s="41"/>
      <c r="O105" s="41"/>
    </row>
    <row r="106" spans="1:15" ht="12.75">
      <c r="A106" s="53"/>
      <c r="B106" s="51" t="s">
        <v>175</v>
      </c>
      <c r="C106" s="51"/>
      <c r="D106" s="51"/>
      <c r="E106" s="51"/>
      <c r="F106" s="237">
        <v>1111</v>
      </c>
      <c r="G106" s="237">
        <v>1043</v>
      </c>
      <c r="H106" s="250">
        <v>7511600.19</v>
      </c>
      <c r="I106" s="250">
        <v>7010628.52</v>
      </c>
      <c r="J106" s="269">
        <v>0.09500420981165104</v>
      </c>
      <c r="K106" s="252">
        <v>0.09118330397059976</v>
      </c>
      <c r="L106" s="41"/>
      <c r="M106" s="41"/>
      <c r="N106" s="41"/>
      <c r="O106" s="41"/>
    </row>
    <row r="107" spans="1:15" ht="12.75">
      <c r="A107" s="53"/>
      <c r="B107" s="51" t="s">
        <v>82</v>
      </c>
      <c r="C107" s="51"/>
      <c r="D107" s="51"/>
      <c r="E107" s="51"/>
      <c r="F107" s="237">
        <v>299</v>
      </c>
      <c r="G107" s="237">
        <v>255</v>
      </c>
      <c r="H107" s="250">
        <v>2537721.81</v>
      </c>
      <c r="I107" s="250">
        <v>2212003.31</v>
      </c>
      <c r="J107" s="269">
        <v>0.03209625767913013</v>
      </c>
      <c r="K107" s="252">
        <v>0.02877028352369508</v>
      </c>
      <c r="L107" s="41"/>
      <c r="M107" s="41"/>
      <c r="N107" s="41"/>
      <c r="O107" s="41"/>
    </row>
    <row r="108" spans="1:15" ht="12.75">
      <c r="A108" s="53"/>
      <c r="B108" s="51" t="s">
        <v>83</v>
      </c>
      <c r="C108" s="51"/>
      <c r="D108" s="51"/>
      <c r="E108" s="51"/>
      <c r="F108" s="237">
        <v>308</v>
      </c>
      <c r="G108" s="237">
        <v>388</v>
      </c>
      <c r="H108" s="250">
        <v>1867618.36</v>
      </c>
      <c r="I108" s="250">
        <v>1761298.98</v>
      </c>
      <c r="J108" s="269">
        <v>0.02362101310420405</v>
      </c>
      <c r="K108" s="252">
        <v>0.022908225677381537</v>
      </c>
      <c r="L108" s="41"/>
      <c r="M108" s="41"/>
      <c r="N108" s="41"/>
      <c r="O108" s="41"/>
    </row>
    <row r="109" spans="1:15" ht="12.75">
      <c r="A109" s="53"/>
      <c r="B109" s="51" t="s">
        <v>84</v>
      </c>
      <c r="C109" s="51"/>
      <c r="D109" s="51"/>
      <c r="E109" s="51"/>
      <c r="F109" s="237">
        <v>224</v>
      </c>
      <c r="G109" s="237">
        <v>243</v>
      </c>
      <c r="H109" s="250">
        <v>985929.61</v>
      </c>
      <c r="I109" s="250">
        <v>1672602.21</v>
      </c>
      <c r="J109" s="269">
        <v>0.012469708338931079</v>
      </c>
      <c r="K109" s="252">
        <v>0.021754596652958435</v>
      </c>
      <c r="L109" s="41"/>
      <c r="M109" s="41"/>
      <c r="N109" s="41"/>
      <c r="O109" s="41"/>
    </row>
    <row r="110" spans="1:15" ht="12.75">
      <c r="A110" s="53"/>
      <c r="B110" s="51" t="s">
        <v>86</v>
      </c>
      <c r="C110" s="51"/>
      <c r="D110" s="51"/>
      <c r="E110" s="51"/>
      <c r="F110" s="237">
        <v>230</v>
      </c>
      <c r="G110" s="237">
        <v>186</v>
      </c>
      <c r="H110" s="250">
        <v>1271608.78</v>
      </c>
      <c r="I110" s="250">
        <v>1065705.56</v>
      </c>
      <c r="J110" s="269">
        <v>0.016082883044585685</v>
      </c>
      <c r="K110" s="252">
        <v>0.013861033107576245</v>
      </c>
      <c r="L110" s="41"/>
      <c r="M110" s="41"/>
      <c r="N110" s="41"/>
      <c r="O110" s="41"/>
    </row>
    <row r="111" spans="1:15" ht="12.75">
      <c r="A111" s="53"/>
      <c r="B111" s="51" t="s">
        <v>85</v>
      </c>
      <c r="C111" s="51"/>
      <c r="D111" s="51"/>
      <c r="E111" s="51"/>
      <c r="F111" s="237">
        <v>56</v>
      </c>
      <c r="G111" s="237">
        <v>155</v>
      </c>
      <c r="H111" s="250">
        <v>649165.58</v>
      </c>
      <c r="I111" s="250">
        <v>1089542.3</v>
      </c>
      <c r="J111" s="269">
        <v>0.008210429389855762</v>
      </c>
      <c r="K111" s="252">
        <v>0.014171064184374499</v>
      </c>
      <c r="L111" s="41"/>
      <c r="M111" s="41"/>
      <c r="N111" s="41"/>
      <c r="O111" s="41"/>
    </row>
    <row r="112" spans="1:15" ht="12.75">
      <c r="A112" s="53"/>
      <c r="B112" s="51" t="s">
        <v>87</v>
      </c>
      <c r="C112" s="51"/>
      <c r="D112" s="51"/>
      <c r="E112" s="51"/>
      <c r="F112" s="237">
        <v>121</v>
      </c>
      <c r="G112" s="237">
        <v>125</v>
      </c>
      <c r="H112" s="250">
        <v>625794.53</v>
      </c>
      <c r="I112" s="250">
        <v>770825.79</v>
      </c>
      <c r="J112" s="269">
        <v>0.007914840156995038</v>
      </c>
      <c r="K112" s="252">
        <v>0.010025697712756246</v>
      </c>
      <c r="L112" s="41"/>
      <c r="M112" s="41"/>
      <c r="N112" s="41"/>
      <c r="O112" s="41"/>
    </row>
    <row r="113" spans="1:15" ht="12.75">
      <c r="A113" s="53"/>
      <c r="B113" s="51" t="s">
        <v>88</v>
      </c>
      <c r="C113" s="51"/>
      <c r="D113" s="51"/>
      <c r="E113" s="51"/>
      <c r="F113" s="237">
        <v>138</v>
      </c>
      <c r="G113" s="237">
        <v>105</v>
      </c>
      <c r="H113" s="250">
        <v>1018944.39</v>
      </c>
      <c r="I113" s="250">
        <v>702519.52</v>
      </c>
      <c r="J113" s="269">
        <v>0.012887268247162232</v>
      </c>
      <c r="K113" s="252">
        <v>0.00913727645883594</v>
      </c>
      <c r="L113" s="41"/>
      <c r="M113" s="41"/>
      <c r="N113" s="41"/>
      <c r="O113" s="41"/>
    </row>
    <row r="114" spans="1:15" ht="12.75">
      <c r="A114" s="53"/>
      <c r="B114" s="51" t="s">
        <v>173</v>
      </c>
      <c r="C114" s="51"/>
      <c r="D114" s="51"/>
      <c r="E114" s="51"/>
      <c r="F114" s="237">
        <v>125</v>
      </c>
      <c r="G114" s="237">
        <v>73</v>
      </c>
      <c r="H114" s="250">
        <v>513337.65</v>
      </c>
      <c r="I114" s="250">
        <v>305173.38</v>
      </c>
      <c r="J114" s="269">
        <v>0.006492523107093096</v>
      </c>
      <c r="K114" s="252">
        <v>0.003969218593296019</v>
      </c>
      <c r="L114" s="41"/>
      <c r="M114" s="41"/>
      <c r="N114" s="41"/>
      <c r="O114" s="41"/>
    </row>
    <row r="115" spans="1:15" ht="12.75">
      <c r="A115" s="53"/>
      <c r="B115" s="51" t="s">
        <v>174</v>
      </c>
      <c r="C115" s="51"/>
      <c r="D115" s="51"/>
      <c r="E115" s="51"/>
      <c r="F115" s="253">
        <v>64</v>
      </c>
      <c r="G115" s="253">
        <v>52</v>
      </c>
      <c r="H115" s="254">
        <v>231534.46</v>
      </c>
      <c r="I115" s="254">
        <v>236361.01</v>
      </c>
      <c r="J115" s="228">
        <v>0.002928370501634396</v>
      </c>
      <c r="K115" s="255">
        <v>0.003074214781191683</v>
      </c>
      <c r="L115" s="41"/>
      <c r="M115" s="41"/>
      <c r="N115" s="41"/>
      <c r="O115" s="41"/>
    </row>
    <row r="116" spans="1:15" ht="12.75">
      <c r="A116" s="110"/>
      <c r="B116" s="24" t="s">
        <v>196</v>
      </c>
      <c r="C116" s="52"/>
      <c r="D116" s="52"/>
      <c r="E116" s="256"/>
      <c r="F116" s="257">
        <v>14194</v>
      </c>
      <c r="G116" s="257">
        <v>13724</v>
      </c>
      <c r="H116" s="258">
        <v>79065971.97</v>
      </c>
      <c r="I116" s="258">
        <v>76885002.13</v>
      </c>
      <c r="J116" s="259">
        <v>1</v>
      </c>
      <c r="K116" s="260">
        <v>1</v>
      </c>
      <c r="L116" s="41"/>
      <c r="M116" s="41"/>
      <c r="N116" s="41"/>
      <c r="O116" s="41"/>
    </row>
    <row r="117" spans="1:15" s="189" customFormat="1" ht="12.75">
      <c r="A117" s="21" t="s">
        <v>13</v>
      </c>
      <c r="B117" s="12"/>
      <c r="C117" s="12" t="s">
        <v>202</v>
      </c>
      <c r="D117" s="12"/>
      <c r="E117" s="12"/>
      <c r="F117" s="12"/>
      <c r="G117" s="12"/>
      <c r="H117" s="12"/>
      <c r="I117" s="12"/>
      <c r="J117" s="270"/>
      <c r="K117" s="271"/>
      <c r="L117" s="41"/>
      <c r="M117" s="41"/>
      <c r="N117" s="41"/>
      <c r="O117" s="41"/>
    </row>
    <row r="118" spans="1:15" s="189" customFormat="1" ht="13.5" thickBot="1">
      <c r="A118" s="46" t="s">
        <v>14</v>
      </c>
      <c r="B118" s="55"/>
      <c r="C118" s="55"/>
      <c r="D118" s="55"/>
      <c r="E118" s="55"/>
      <c r="F118" s="55"/>
      <c r="G118" s="55"/>
      <c r="H118" s="55"/>
      <c r="I118" s="55"/>
      <c r="J118" s="263"/>
      <c r="K118" s="264"/>
      <c r="L118" s="41"/>
      <c r="M118" s="41"/>
      <c r="N118" s="41"/>
      <c r="O118" s="41"/>
    </row>
    <row r="119" spans="1:14" ht="12.75" customHeight="1" thickBot="1">
      <c r="A119" s="51"/>
      <c r="B119" s="51"/>
      <c r="C119" s="51"/>
      <c r="D119" s="51"/>
      <c r="E119" s="51"/>
      <c r="F119" s="51"/>
      <c r="G119" s="51"/>
      <c r="H119" s="51"/>
      <c r="I119" s="51"/>
      <c r="L119" s="41"/>
      <c r="M119" s="41"/>
      <c r="N119" s="41"/>
    </row>
    <row r="120" spans="1:15" ht="15.75">
      <c r="A120" s="105" t="s">
        <v>190</v>
      </c>
      <c r="B120" s="106"/>
      <c r="C120" s="106"/>
      <c r="D120" s="106"/>
      <c r="E120" s="106"/>
      <c r="F120" s="106"/>
      <c r="G120" s="106"/>
      <c r="H120" s="106"/>
      <c r="I120" s="106"/>
      <c r="J120" s="106"/>
      <c r="K120" s="107"/>
      <c r="L120" s="51"/>
      <c r="M120" s="51"/>
      <c r="O120" s="41"/>
    </row>
    <row r="121" spans="1:15" ht="6.75" customHeight="1">
      <c r="A121" s="53"/>
      <c r="B121" s="51"/>
      <c r="C121" s="51"/>
      <c r="D121" s="51"/>
      <c r="E121" s="51"/>
      <c r="F121" s="51"/>
      <c r="G121" s="51"/>
      <c r="H121" s="51"/>
      <c r="I121" s="51"/>
      <c r="J121" s="51"/>
      <c r="K121" s="108"/>
      <c r="L121" s="41"/>
      <c r="M121" s="41"/>
      <c r="N121" s="41"/>
      <c r="O121" s="41"/>
    </row>
    <row r="122" spans="1:15" ht="12.75" customHeight="1">
      <c r="A122" s="272"/>
      <c r="B122" s="273"/>
      <c r="C122" s="273"/>
      <c r="D122" s="273"/>
      <c r="E122" s="274"/>
      <c r="F122" s="284" t="s">
        <v>29</v>
      </c>
      <c r="G122" s="285"/>
      <c r="H122" s="284" t="s">
        <v>15</v>
      </c>
      <c r="I122" s="285"/>
      <c r="J122" s="284" t="s">
        <v>32</v>
      </c>
      <c r="K122" s="286"/>
      <c r="L122" s="41"/>
      <c r="M122" s="41"/>
      <c r="N122" s="41"/>
      <c r="O122" s="41"/>
    </row>
    <row r="123" spans="1:15" ht="12.75">
      <c r="A123" s="272"/>
      <c r="B123" s="273"/>
      <c r="C123" s="273"/>
      <c r="D123" s="273"/>
      <c r="E123" s="274"/>
      <c r="F123" s="160" t="s">
        <v>30</v>
      </c>
      <c r="G123" s="159" t="s">
        <v>31</v>
      </c>
      <c r="H123" s="160" t="s">
        <v>30</v>
      </c>
      <c r="I123" s="160" t="s">
        <v>31</v>
      </c>
      <c r="J123" s="160" t="s">
        <v>30</v>
      </c>
      <c r="K123" s="268" t="s">
        <v>31</v>
      </c>
      <c r="L123" s="41"/>
      <c r="M123" s="41"/>
      <c r="N123" s="41"/>
      <c r="O123" s="41"/>
    </row>
    <row r="124" spans="1:15" ht="12.75">
      <c r="A124" s="109"/>
      <c r="B124" s="51" t="s">
        <v>80</v>
      </c>
      <c r="C124" s="207"/>
      <c r="D124" s="207"/>
      <c r="E124" s="275"/>
      <c r="F124" s="237">
        <v>1670</v>
      </c>
      <c r="G124" s="237">
        <v>1615</v>
      </c>
      <c r="H124" s="250">
        <v>6419000.24</v>
      </c>
      <c r="I124" s="250">
        <v>6137578.55</v>
      </c>
      <c r="J124" s="234">
        <v>0.06062422355143727</v>
      </c>
      <c r="K124" s="251">
        <v>0.05993307611420059</v>
      </c>
      <c r="L124" s="41"/>
      <c r="M124" s="41"/>
      <c r="N124" s="41"/>
      <c r="O124" s="41"/>
    </row>
    <row r="125" spans="1:15" ht="12.75">
      <c r="A125" s="53"/>
      <c r="B125" s="51" t="s">
        <v>79</v>
      </c>
      <c r="C125" s="51"/>
      <c r="D125" s="51"/>
      <c r="E125" s="276"/>
      <c r="F125" s="237">
        <v>12776</v>
      </c>
      <c r="G125" s="237">
        <v>12422</v>
      </c>
      <c r="H125" s="250">
        <v>32491537.92</v>
      </c>
      <c r="I125" s="250">
        <v>31138380.69</v>
      </c>
      <c r="J125" s="234">
        <v>0.3068662073133185</v>
      </c>
      <c r="K125" s="252">
        <v>0.3040643675292309</v>
      </c>
      <c r="L125" s="41"/>
      <c r="M125" s="41"/>
      <c r="N125" s="41"/>
      <c r="O125" s="41"/>
    </row>
    <row r="126" spans="1:15" ht="12.75">
      <c r="A126" s="53"/>
      <c r="B126" s="51" t="s">
        <v>93</v>
      </c>
      <c r="C126" s="51"/>
      <c r="D126" s="51"/>
      <c r="E126" s="276"/>
      <c r="F126" s="237">
        <v>521</v>
      </c>
      <c r="G126" s="237">
        <v>509</v>
      </c>
      <c r="H126" s="250">
        <v>3495921.15</v>
      </c>
      <c r="I126" s="250">
        <v>3265375.69</v>
      </c>
      <c r="J126" s="234">
        <v>0.03301721411304974</v>
      </c>
      <c r="K126" s="252">
        <v>0.03188619227858685</v>
      </c>
      <c r="L126" s="41"/>
      <c r="M126" s="41"/>
      <c r="N126" s="41"/>
      <c r="O126" s="41"/>
    </row>
    <row r="127" spans="1:15" ht="12.75">
      <c r="A127" s="53"/>
      <c r="B127" s="51" t="s">
        <v>74</v>
      </c>
      <c r="C127" s="51"/>
      <c r="D127" s="51"/>
      <c r="E127" s="276"/>
      <c r="F127" s="237">
        <v>5016</v>
      </c>
      <c r="G127" s="237">
        <v>4915</v>
      </c>
      <c r="H127" s="250">
        <v>63466386.82</v>
      </c>
      <c r="I127" s="250">
        <v>61857083.37</v>
      </c>
      <c r="J127" s="234">
        <v>0.5994080508988533</v>
      </c>
      <c r="K127" s="252">
        <v>0.6040306051670266</v>
      </c>
      <c r="L127" s="41"/>
      <c r="M127" s="41"/>
      <c r="N127" s="41"/>
      <c r="O127" s="41"/>
    </row>
    <row r="128" spans="1:15" ht="12.75">
      <c r="A128" s="53"/>
      <c r="B128" s="51" t="s">
        <v>204</v>
      </c>
      <c r="C128" s="51"/>
      <c r="D128" s="51"/>
      <c r="E128" s="276"/>
      <c r="F128" s="253">
        <v>5</v>
      </c>
      <c r="G128" s="253">
        <v>6</v>
      </c>
      <c r="H128" s="254">
        <v>8926.27</v>
      </c>
      <c r="I128" s="254">
        <v>8782.33</v>
      </c>
      <c r="J128" s="228">
        <v>8.430412334125228E-05</v>
      </c>
      <c r="K128" s="255">
        <v>8.575891095520516E-05</v>
      </c>
      <c r="L128" s="41"/>
      <c r="M128" s="41"/>
      <c r="N128" s="41"/>
      <c r="O128" s="41"/>
    </row>
    <row r="129" spans="1:15" ht="12.75">
      <c r="A129" s="110"/>
      <c r="B129" s="24" t="s">
        <v>33</v>
      </c>
      <c r="C129" s="52"/>
      <c r="D129" s="52"/>
      <c r="E129" s="256"/>
      <c r="F129" s="257">
        <v>19988</v>
      </c>
      <c r="G129" s="257">
        <v>19467</v>
      </c>
      <c r="H129" s="258">
        <v>105881772.39999999</v>
      </c>
      <c r="I129" s="258">
        <v>102407200.63</v>
      </c>
      <c r="J129" s="259">
        <v>1</v>
      </c>
      <c r="K129" s="260">
        <v>1</v>
      </c>
      <c r="L129" s="41"/>
      <c r="M129" s="41"/>
      <c r="N129" s="41"/>
      <c r="O129" s="41"/>
    </row>
    <row r="130" spans="1:15" s="189" customFormat="1" ht="12.75">
      <c r="A130" s="21" t="s">
        <v>13</v>
      </c>
      <c r="B130" s="21"/>
      <c r="C130" s="12"/>
      <c r="D130" s="12"/>
      <c r="E130" s="12"/>
      <c r="F130" s="12"/>
      <c r="G130" s="12"/>
      <c r="H130" s="12"/>
      <c r="I130" s="12"/>
      <c r="J130" s="12"/>
      <c r="K130" s="277"/>
      <c r="L130" s="41"/>
      <c r="M130" s="41"/>
      <c r="N130" s="41"/>
      <c r="O130" s="41"/>
    </row>
    <row r="131" spans="1:15" s="189" customFormat="1" ht="13.5" thickBot="1">
      <c r="A131" s="46" t="s">
        <v>14</v>
      </c>
      <c r="B131" s="46"/>
      <c r="C131" s="55"/>
      <c r="D131" s="55"/>
      <c r="E131" s="55"/>
      <c r="F131" s="55"/>
      <c r="G131" s="55"/>
      <c r="H131" s="55"/>
      <c r="I131" s="55"/>
      <c r="J131" s="55"/>
      <c r="K131" s="190"/>
      <c r="L131" s="41"/>
      <c r="M131" s="41"/>
      <c r="N131" s="41"/>
      <c r="O131" s="41"/>
    </row>
    <row r="132" spans="12:15" ht="13.5" thickBot="1">
      <c r="L132" s="41"/>
      <c r="M132" s="41"/>
      <c r="N132" s="41"/>
      <c r="O132" s="41"/>
    </row>
    <row r="133" spans="1:15" ht="15.75">
      <c r="A133" s="105" t="s">
        <v>191</v>
      </c>
      <c r="B133" s="106"/>
      <c r="C133" s="106"/>
      <c r="D133" s="106"/>
      <c r="E133" s="106"/>
      <c r="F133" s="106"/>
      <c r="G133" s="106"/>
      <c r="H133" s="106"/>
      <c r="I133" s="106"/>
      <c r="J133" s="106"/>
      <c r="K133" s="107"/>
      <c r="L133" s="41"/>
      <c r="M133" s="41"/>
      <c r="N133" s="41"/>
      <c r="O133" s="41"/>
    </row>
    <row r="134" spans="1:15" ht="6.75" customHeight="1">
      <c r="A134" s="53"/>
      <c r="B134" s="51"/>
      <c r="C134" s="51"/>
      <c r="D134" s="51"/>
      <c r="E134" s="51"/>
      <c r="F134" s="51"/>
      <c r="G134" s="51"/>
      <c r="H134" s="51"/>
      <c r="I134" s="51"/>
      <c r="J134" s="51"/>
      <c r="K134" s="108"/>
      <c r="L134" s="41"/>
      <c r="M134" s="41"/>
      <c r="N134" s="41"/>
      <c r="O134" s="41"/>
    </row>
    <row r="135" spans="1:15" ht="12.75" customHeight="1">
      <c r="A135" s="272"/>
      <c r="B135" s="273"/>
      <c r="C135" s="273"/>
      <c r="D135" s="273"/>
      <c r="E135" s="273"/>
      <c r="F135" s="284" t="s">
        <v>29</v>
      </c>
      <c r="G135" s="285"/>
      <c r="H135" s="284" t="s">
        <v>15</v>
      </c>
      <c r="I135" s="285"/>
      <c r="J135" s="284" t="s">
        <v>32</v>
      </c>
      <c r="K135" s="286"/>
      <c r="L135" s="41"/>
      <c r="M135" s="41"/>
      <c r="N135" s="41"/>
      <c r="O135" s="41"/>
    </row>
    <row r="136" spans="1:15" ht="12.75">
      <c r="A136" s="272"/>
      <c r="B136" s="273"/>
      <c r="C136" s="273"/>
      <c r="D136" s="273"/>
      <c r="E136" s="273"/>
      <c r="F136" s="160" t="s">
        <v>30</v>
      </c>
      <c r="G136" s="160" t="s">
        <v>31</v>
      </c>
      <c r="H136" s="160" t="s">
        <v>30</v>
      </c>
      <c r="I136" s="159" t="s">
        <v>31</v>
      </c>
      <c r="J136" s="160" t="s">
        <v>30</v>
      </c>
      <c r="K136" s="268" t="s">
        <v>31</v>
      </c>
      <c r="L136" s="41"/>
      <c r="M136" s="41"/>
      <c r="N136" s="41"/>
      <c r="O136" s="41"/>
    </row>
    <row r="137" spans="1:15" ht="12.75">
      <c r="A137" s="53"/>
      <c r="B137" s="51" t="s">
        <v>90</v>
      </c>
      <c r="C137" s="51"/>
      <c r="D137" s="51"/>
      <c r="E137" s="51"/>
      <c r="F137" s="237">
        <v>2854</v>
      </c>
      <c r="G137" s="237">
        <v>2758</v>
      </c>
      <c r="H137" s="250">
        <v>7435885.98</v>
      </c>
      <c r="I137" s="250">
        <v>7118237.89</v>
      </c>
      <c r="J137" s="234">
        <v>0.07022819708673483</v>
      </c>
      <c r="K137" s="251">
        <v>0.06950915410448907</v>
      </c>
      <c r="L137" s="41"/>
      <c r="M137" s="41"/>
      <c r="N137" s="41"/>
      <c r="O137" s="41"/>
    </row>
    <row r="138" spans="1:15" ht="12.75">
      <c r="A138" s="53"/>
      <c r="B138" s="51" t="s">
        <v>89</v>
      </c>
      <c r="C138" s="51"/>
      <c r="D138" s="51"/>
      <c r="E138" s="51"/>
      <c r="F138" s="237">
        <v>14607</v>
      </c>
      <c r="G138" s="237">
        <v>14262</v>
      </c>
      <c r="H138" s="250">
        <v>75014972.07</v>
      </c>
      <c r="I138" s="250">
        <v>72645448.41</v>
      </c>
      <c r="J138" s="234">
        <v>0.7084786207262243</v>
      </c>
      <c r="K138" s="252">
        <v>0.7093783246011184</v>
      </c>
      <c r="L138" s="41"/>
      <c r="M138" s="41"/>
      <c r="N138" s="41"/>
      <c r="O138" s="41"/>
    </row>
    <row r="139" spans="1:15" ht="12.75">
      <c r="A139" s="53"/>
      <c r="B139" s="51" t="s">
        <v>91</v>
      </c>
      <c r="C139" s="51"/>
      <c r="D139" s="51"/>
      <c r="E139" s="51"/>
      <c r="F139" s="237">
        <v>142</v>
      </c>
      <c r="G139" s="237">
        <v>141</v>
      </c>
      <c r="H139" s="250">
        <v>944273.39</v>
      </c>
      <c r="I139" s="250">
        <v>924252.17</v>
      </c>
      <c r="J139" s="234">
        <v>0.008918186469647727</v>
      </c>
      <c r="K139" s="252">
        <v>0.00902526545315254</v>
      </c>
      <c r="L139" s="41"/>
      <c r="M139" s="41"/>
      <c r="N139" s="41"/>
      <c r="O139" s="41"/>
    </row>
    <row r="140" spans="1:15" ht="12.75">
      <c r="A140" s="53"/>
      <c r="B140" s="51" t="s">
        <v>50</v>
      </c>
      <c r="C140" s="51"/>
      <c r="D140" s="51"/>
      <c r="E140" s="51"/>
      <c r="F140" s="237">
        <v>588</v>
      </c>
      <c r="G140" s="237">
        <v>561</v>
      </c>
      <c r="H140" s="250">
        <v>2431011.44</v>
      </c>
      <c r="I140" s="250">
        <v>2152797.09</v>
      </c>
      <c r="J140" s="234">
        <v>0.02295967837425434</v>
      </c>
      <c r="K140" s="252">
        <v>0.021021930848184343</v>
      </c>
      <c r="L140" s="41"/>
      <c r="M140" s="41"/>
      <c r="N140" s="41"/>
      <c r="O140" s="41"/>
    </row>
    <row r="141" spans="1:15" ht="12.75">
      <c r="A141" s="53"/>
      <c r="B141" s="51" t="s">
        <v>92</v>
      </c>
      <c r="C141" s="51"/>
      <c r="D141" s="51"/>
      <c r="E141" s="51"/>
      <c r="F141" s="237">
        <v>501</v>
      </c>
      <c r="G141" s="237">
        <v>477</v>
      </c>
      <c r="H141" s="250">
        <v>3268803.68</v>
      </c>
      <c r="I141" s="250">
        <v>3060843.26</v>
      </c>
      <c r="J141" s="234">
        <v>0.03087220402441998</v>
      </c>
      <c r="K141" s="252">
        <v>0.029888945710555156</v>
      </c>
      <c r="L141" s="41"/>
      <c r="M141" s="41"/>
      <c r="N141" s="41"/>
      <c r="O141" s="41"/>
    </row>
    <row r="142" spans="1:15" ht="12.75">
      <c r="A142" s="53"/>
      <c r="B142" s="51" t="s">
        <v>171</v>
      </c>
      <c r="C142" s="51"/>
      <c r="D142" s="51"/>
      <c r="E142" s="51"/>
      <c r="F142" s="253">
        <v>1296</v>
      </c>
      <c r="G142" s="253">
        <v>1268</v>
      </c>
      <c r="H142" s="254">
        <v>16786825.83999999</v>
      </c>
      <c r="I142" s="254">
        <v>16505621.809999987</v>
      </c>
      <c r="J142" s="228">
        <v>0.1585431133187188</v>
      </c>
      <c r="K142" s="255">
        <v>0.16117637928250034</v>
      </c>
      <c r="L142" s="41"/>
      <c r="M142" s="41"/>
      <c r="N142" s="41"/>
      <c r="O142" s="41"/>
    </row>
    <row r="143" spans="1:15" ht="12.75">
      <c r="A143" s="110"/>
      <c r="B143" s="24" t="s">
        <v>33</v>
      </c>
      <c r="C143" s="52"/>
      <c r="D143" s="52"/>
      <c r="E143" s="256"/>
      <c r="F143" s="257">
        <v>19988</v>
      </c>
      <c r="G143" s="257">
        <v>19467</v>
      </c>
      <c r="H143" s="258">
        <v>105881772.39999999</v>
      </c>
      <c r="I143" s="258">
        <v>102407200.63</v>
      </c>
      <c r="J143" s="259">
        <v>1</v>
      </c>
      <c r="K143" s="260">
        <v>1</v>
      </c>
      <c r="L143" s="41"/>
      <c r="M143" s="41"/>
      <c r="N143" s="41"/>
      <c r="O143" s="41"/>
    </row>
    <row r="144" spans="1:15" s="189" customFormat="1" ht="12.75">
      <c r="A144" s="186" t="s">
        <v>13</v>
      </c>
      <c r="B144" s="54"/>
      <c r="C144" s="54" t="s">
        <v>172</v>
      </c>
      <c r="D144" s="54"/>
      <c r="E144" s="54"/>
      <c r="F144" s="54"/>
      <c r="G144" s="54"/>
      <c r="H144" s="54"/>
      <c r="I144" s="54"/>
      <c r="J144" s="54"/>
      <c r="K144" s="188"/>
      <c r="L144" s="41"/>
      <c r="M144" s="41"/>
      <c r="N144" s="41"/>
      <c r="O144" s="41"/>
    </row>
    <row r="145" spans="1:15" s="189" customFormat="1" ht="13.5" thickBot="1">
      <c r="A145" s="46" t="s">
        <v>14</v>
      </c>
      <c r="B145" s="55"/>
      <c r="C145" s="55"/>
      <c r="D145" s="55"/>
      <c r="E145" s="55"/>
      <c r="F145" s="55"/>
      <c r="G145" s="55"/>
      <c r="H145" s="55"/>
      <c r="I145" s="55"/>
      <c r="J145" s="55"/>
      <c r="K145" s="190"/>
      <c r="L145" s="41"/>
      <c r="M145" s="41"/>
      <c r="N145" s="41"/>
      <c r="O145" s="41"/>
    </row>
    <row r="146" spans="12:14" ht="12.75">
      <c r="L146" s="41"/>
      <c r="M146" s="41"/>
      <c r="N146" s="41"/>
    </row>
  </sheetData>
  <sheetProtection/>
  <mergeCells count="29">
    <mergeCell ref="B6:C6"/>
    <mergeCell ref="J103:K103"/>
    <mergeCell ref="J88:K88"/>
    <mergeCell ref="B7:C7"/>
    <mergeCell ref="B9:C9"/>
    <mergeCell ref="L5:M7"/>
    <mergeCell ref="D7:G7"/>
    <mergeCell ref="D9:G9"/>
    <mergeCell ref="I4:J6"/>
    <mergeCell ref="D5:G5"/>
    <mergeCell ref="D6:G6"/>
    <mergeCell ref="B4:C4"/>
    <mergeCell ref="B5:C5"/>
    <mergeCell ref="F122:G122"/>
    <mergeCell ref="D4:G4"/>
    <mergeCell ref="F135:G135"/>
    <mergeCell ref="F103:G103"/>
    <mergeCell ref="F88:G88"/>
    <mergeCell ref="M68:N68"/>
    <mergeCell ref="M69:N69"/>
    <mergeCell ref="M73:N73"/>
    <mergeCell ref="M74:N74"/>
    <mergeCell ref="M81:N81"/>
    <mergeCell ref="H135:I135"/>
    <mergeCell ref="H122:I122"/>
    <mergeCell ref="H103:I103"/>
    <mergeCell ref="H88:I88"/>
    <mergeCell ref="J122:K122"/>
    <mergeCell ref="J135:K135"/>
  </mergeCells>
  <hyperlinks>
    <hyperlink ref="D9" r:id="rId1" display="www.vsac.org"/>
    <hyperlink ref="D8" r:id="rId2" display="investorrelations@vsac.org"/>
  </hyperlinks>
  <printOptions/>
  <pageMargins left="0.5" right="0.5" top="0.5" bottom="0.5" header="0.5" footer="0.5"/>
  <pageSetup fitToHeight="2" horizontalDpi="600" verticalDpi="600" orientation="portrait" scale="49" r:id="rId4"/>
  <headerFooter alignWithMargins="0">
    <oddFooter>&amp;L&amp;"Arial,Bold"Vermont Student Assistance Corp.&amp;RPage &amp;P of &amp;N</oddFooter>
  </headerFooter>
  <rowBreaks count="1" manualBreakCount="1">
    <brk id="85" max="1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79"/>
  <sheetViews>
    <sheetView showGridLines="0" zoomScale="85" zoomScaleNormal="85" zoomScalePageLayoutView="0" workbookViewId="0" topLeftCell="A1">
      <selection activeCell="H24" sqref="H24"/>
    </sheetView>
  </sheetViews>
  <sheetFormatPr defaultColWidth="9.140625" defaultRowHeight="12.75"/>
  <cols>
    <col min="1" max="2" width="3.140625" style="0" customWidth="1"/>
    <col min="3" max="7" width="14.57421875" style="0" customWidth="1"/>
    <col min="8" max="8" width="16.28125" style="0" bestFit="1" customWidth="1"/>
    <col min="9" max="20" width="14.57421875" style="0" customWidth="1"/>
    <col min="24" max="37" width="10.8515625" style="0" customWidth="1"/>
    <col min="38" max="38" width="2.7109375" style="0" customWidth="1"/>
  </cols>
  <sheetData>
    <row r="1" spans="1:9" ht="15.75">
      <c r="A1" s="1" t="s">
        <v>81</v>
      </c>
      <c r="H1" s="115"/>
      <c r="I1" s="114"/>
    </row>
    <row r="2" spans="1:20" ht="15.75" customHeight="1">
      <c r="A2" s="1" t="s">
        <v>51</v>
      </c>
      <c r="L2" s="25"/>
      <c r="M2" s="25"/>
      <c r="R2" s="25"/>
      <c r="S2" s="25"/>
      <c r="T2" s="25"/>
    </row>
    <row r="3" spans="12:20" ht="13.5" thickBot="1">
      <c r="L3" s="25"/>
      <c r="M3" s="25"/>
      <c r="Q3" s="25"/>
      <c r="R3" s="25"/>
      <c r="S3" s="25"/>
      <c r="T3" s="25"/>
    </row>
    <row r="4" spans="2:20" ht="12.75">
      <c r="B4" s="312" t="s">
        <v>2</v>
      </c>
      <c r="C4" s="313"/>
      <c r="D4" s="313"/>
      <c r="E4" s="307">
        <v>40816</v>
      </c>
      <c r="F4" s="308"/>
      <c r="G4" s="309"/>
      <c r="L4" s="25"/>
      <c r="M4" s="25"/>
      <c r="Q4" s="25"/>
      <c r="R4" s="25"/>
      <c r="S4" s="25"/>
      <c r="T4" s="25"/>
    </row>
    <row r="5" spans="2:20" ht="13.5" thickBot="1">
      <c r="B5" s="314" t="s">
        <v>52</v>
      </c>
      <c r="C5" s="315"/>
      <c r="D5" s="315"/>
      <c r="E5" s="310" t="s">
        <v>276</v>
      </c>
      <c r="F5" s="310"/>
      <c r="G5" s="311"/>
      <c r="Q5" s="25"/>
      <c r="R5" s="25"/>
      <c r="S5" s="25"/>
      <c r="T5" s="25"/>
    </row>
    <row r="6" ht="13.5" thickBot="1"/>
    <row r="7" spans="1:14" ht="15.75" thickBot="1">
      <c r="A7" s="26" t="s">
        <v>53</v>
      </c>
      <c r="B7" s="22"/>
      <c r="C7" s="22"/>
      <c r="D7" s="22"/>
      <c r="E7" s="22"/>
      <c r="F7" s="22"/>
      <c r="G7" s="22"/>
      <c r="H7" s="22"/>
      <c r="I7" s="3"/>
      <c r="J7" s="6"/>
      <c r="K7" s="6"/>
      <c r="L7" s="6"/>
      <c r="M7" s="6"/>
      <c r="N7" s="6"/>
    </row>
    <row r="8" spans="1:38" ht="15.75" thickBot="1">
      <c r="A8" s="28"/>
      <c r="B8" s="6"/>
      <c r="C8" s="6"/>
      <c r="D8" s="6"/>
      <c r="E8" s="6"/>
      <c r="F8" s="6"/>
      <c r="G8" s="6"/>
      <c r="H8" s="6"/>
      <c r="I8" s="6"/>
      <c r="J8" s="10"/>
      <c r="K8" s="10"/>
      <c r="L8" s="10"/>
      <c r="M8" s="10"/>
      <c r="N8" s="10"/>
      <c r="O8" s="6"/>
      <c r="P8" s="6"/>
      <c r="R8" s="8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38" ht="6" customHeight="1" thickBot="1">
      <c r="A9" s="30"/>
      <c r="B9" s="7"/>
      <c r="C9" s="7"/>
      <c r="D9" s="7"/>
      <c r="E9" s="7"/>
      <c r="F9" s="7"/>
      <c r="G9" s="7"/>
      <c r="H9" s="2"/>
      <c r="J9" s="30"/>
      <c r="K9" s="7"/>
      <c r="L9" s="7"/>
      <c r="M9" s="7"/>
      <c r="N9" s="2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1:38" ht="12.75">
      <c r="A10" s="31" t="s">
        <v>55</v>
      </c>
      <c r="B10" s="6"/>
      <c r="C10" s="6"/>
      <c r="D10" s="6"/>
      <c r="E10" s="6"/>
      <c r="F10" s="6"/>
      <c r="G10" s="6"/>
      <c r="H10" s="76">
        <v>40816</v>
      </c>
      <c r="J10" s="29" t="s">
        <v>132</v>
      </c>
      <c r="K10" s="7"/>
      <c r="L10" s="7"/>
      <c r="M10" s="7"/>
      <c r="N10" s="104">
        <v>40816</v>
      </c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</row>
    <row r="11" spans="1:38" ht="12.75">
      <c r="A11" s="31"/>
      <c r="B11" s="6"/>
      <c r="C11" s="6"/>
      <c r="D11" s="6"/>
      <c r="E11" s="6"/>
      <c r="F11" s="6"/>
      <c r="G11" s="6"/>
      <c r="H11" s="32"/>
      <c r="J11" s="31"/>
      <c r="K11" s="6"/>
      <c r="L11" s="6"/>
      <c r="M11" s="6"/>
      <c r="N11" s="32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</row>
    <row r="12" spans="1:38" ht="12.75">
      <c r="A12" s="31"/>
      <c r="B12" s="6"/>
      <c r="C12" s="8" t="s">
        <v>254</v>
      </c>
      <c r="D12" s="6"/>
      <c r="E12" s="6"/>
      <c r="F12" s="6"/>
      <c r="G12" s="6"/>
      <c r="H12" s="87">
        <v>1873765.37</v>
      </c>
      <c r="J12" s="3" t="s">
        <v>137</v>
      </c>
      <c r="K12" s="6"/>
      <c r="L12" s="6"/>
      <c r="M12" s="6"/>
      <c r="N12" s="87">
        <v>3600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</row>
    <row r="13" spans="1:38" ht="12.75">
      <c r="A13" s="3"/>
      <c r="B13" s="6" t="s">
        <v>56</v>
      </c>
      <c r="C13" s="6"/>
      <c r="D13" s="6"/>
      <c r="E13" s="6"/>
      <c r="F13" s="6"/>
      <c r="G13" s="6"/>
      <c r="H13" s="87">
        <v>3392348.2</v>
      </c>
      <c r="J13" s="3" t="s">
        <v>139</v>
      </c>
      <c r="K13" s="6"/>
      <c r="L13" s="6"/>
      <c r="M13" s="6"/>
      <c r="N13" s="87">
        <v>0</v>
      </c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</row>
    <row r="14" spans="1:38" ht="12.75">
      <c r="A14" s="3"/>
      <c r="B14" s="6" t="s">
        <v>58</v>
      </c>
      <c r="C14" s="6"/>
      <c r="D14" s="6"/>
      <c r="E14" s="6"/>
      <c r="F14" s="6"/>
      <c r="G14" s="6"/>
      <c r="H14" s="87">
        <v>0</v>
      </c>
      <c r="J14" s="36" t="s">
        <v>140</v>
      </c>
      <c r="K14" s="6"/>
      <c r="L14" s="6"/>
      <c r="M14" s="6"/>
      <c r="N14" s="87">
        <v>177096.64</v>
      </c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</row>
    <row r="15" spans="1:38" ht="12.75">
      <c r="A15" s="3"/>
      <c r="B15" s="6" t="s">
        <v>212</v>
      </c>
      <c r="C15" s="6"/>
      <c r="D15" s="6"/>
      <c r="E15" s="6"/>
      <c r="F15" s="6"/>
      <c r="G15" s="6"/>
      <c r="H15" s="87">
        <v>2437711.32</v>
      </c>
      <c r="J15" s="36" t="s">
        <v>141</v>
      </c>
      <c r="K15" s="6"/>
      <c r="L15" s="6"/>
      <c r="M15" s="6"/>
      <c r="N15" s="87">
        <v>3750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</row>
    <row r="16" spans="1:38" ht="12.75">
      <c r="A16" s="3"/>
      <c r="B16" s="10" t="s">
        <v>199</v>
      </c>
      <c r="H16" s="87">
        <v>0</v>
      </c>
      <c r="J16" s="3" t="s">
        <v>136</v>
      </c>
      <c r="K16" s="6"/>
      <c r="L16" s="6"/>
      <c r="M16" s="6"/>
      <c r="N16" s="87">
        <v>125029.16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</row>
    <row r="17" spans="1:38" ht="12.75">
      <c r="A17" s="3"/>
      <c r="B17" s="10" t="s">
        <v>215</v>
      </c>
      <c r="C17" s="6"/>
      <c r="D17" s="6"/>
      <c r="E17" s="6"/>
      <c r="F17" s="6"/>
      <c r="G17" s="6"/>
      <c r="H17" s="87">
        <v>4768.35</v>
      </c>
      <c r="J17" s="3" t="s">
        <v>138</v>
      </c>
      <c r="K17" s="6"/>
      <c r="L17" s="6"/>
      <c r="M17" s="6"/>
      <c r="N17" s="91">
        <v>0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</row>
    <row r="18" spans="1:38" ht="13.5" thickBot="1">
      <c r="A18" s="3"/>
      <c r="B18" s="6"/>
      <c r="C18" s="6"/>
      <c r="D18" s="6"/>
      <c r="E18" s="6"/>
      <c r="F18" s="6"/>
      <c r="G18" s="6"/>
      <c r="H18" s="87"/>
      <c r="J18" s="3"/>
      <c r="K18" s="8" t="s">
        <v>133</v>
      </c>
      <c r="L18" s="6"/>
      <c r="M18" s="6"/>
      <c r="N18" s="88">
        <v>309475.8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</row>
    <row r="19" spans="1:38" ht="13.5" thickTop="1">
      <c r="A19" s="3"/>
      <c r="B19" s="6" t="s">
        <v>62</v>
      </c>
      <c r="C19" s="6"/>
      <c r="D19" s="6"/>
      <c r="E19" s="6"/>
      <c r="F19" s="6"/>
      <c r="G19" s="6"/>
      <c r="H19" s="87">
        <v>1085145.78</v>
      </c>
      <c r="J19" s="3"/>
      <c r="K19" s="6"/>
      <c r="L19" s="6"/>
      <c r="M19" s="6"/>
      <c r="N19" s="4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</row>
    <row r="20" spans="1:38" ht="12.75">
      <c r="A20" s="3"/>
      <c r="B20" s="6" t="s">
        <v>63</v>
      </c>
      <c r="C20" s="6"/>
      <c r="D20" s="6"/>
      <c r="E20" s="6"/>
      <c r="F20" s="6"/>
      <c r="G20" s="6"/>
      <c r="H20" s="87">
        <v>0</v>
      </c>
      <c r="J20" s="13"/>
      <c r="K20" s="15"/>
      <c r="L20" s="15"/>
      <c r="M20" s="15"/>
      <c r="N20" s="1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</row>
    <row r="21" spans="1:38" ht="13.5" thickBot="1">
      <c r="A21" s="3"/>
      <c r="B21" s="6" t="s">
        <v>65</v>
      </c>
      <c r="C21" s="6"/>
      <c r="D21" s="6"/>
      <c r="E21" s="6"/>
      <c r="F21" s="6"/>
      <c r="G21" s="6"/>
      <c r="H21" s="87">
        <v>881.04</v>
      </c>
      <c r="J21" s="20"/>
      <c r="K21" s="9"/>
      <c r="L21" s="9"/>
      <c r="M21" s="9"/>
      <c r="N21" s="5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</row>
    <row r="22" spans="1:38" ht="13.5" thickBot="1">
      <c r="A22" s="3"/>
      <c r="B22" s="6" t="s">
        <v>66</v>
      </c>
      <c r="C22" s="6"/>
      <c r="D22" s="6"/>
      <c r="E22" s="6"/>
      <c r="F22" s="6"/>
      <c r="G22" s="6"/>
      <c r="H22" s="87">
        <v>0</v>
      </c>
      <c r="J22" s="41"/>
      <c r="K22" s="41"/>
      <c r="L22" s="41"/>
      <c r="M22" s="41"/>
      <c r="N22" s="41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</row>
    <row r="23" spans="1:38" ht="12.75">
      <c r="A23" s="3"/>
      <c r="B23" s="6" t="s">
        <v>67</v>
      </c>
      <c r="C23" s="6"/>
      <c r="D23" s="6"/>
      <c r="E23" s="6"/>
      <c r="F23" s="6"/>
      <c r="G23" s="6"/>
      <c r="H23" s="87">
        <v>0</v>
      </c>
      <c r="J23" s="42" t="s">
        <v>77</v>
      </c>
      <c r="K23" s="43"/>
      <c r="L23" s="43"/>
      <c r="M23" s="43"/>
      <c r="N23" s="77">
        <v>40816</v>
      </c>
      <c r="R23" s="6"/>
      <c r="S23" s="6"/>
      <c r="T23" s="8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</row>
    <row r="24" spans="1:38" ht="12.75">
      <c r="A24" s="3"/>
      <c r="B24" s="6" t="s">
        <v>146</v>
      </c>
      <c r="C24" s="6"/>
      <c r="D24" s="6"/>
      <c r="E24" s="6"/>
      <c r="F24" s="6"/>
      <c r="G24" s="6"/>
      <c r="H24" s="87">
        <v>-110524.2</v>
      </c>
      <c r="J24" s="36"/>
      <c r="K24" s="10"/>
      <c r="L24" s="10"/>
      <c r="M24" s="10"/>
      <c r="N24" s="45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</row>
    <row r="25" spans="1:38" ht="12.75">
      <c r="A25" s="3"/>
      <c r="B25" s="6" t="s">
        <v>147</v>
      </c>
      <c r="C25" s="6"/>
      <c r="D25" s="6"/>
      <c r="E25" s="6"/>
      <c r="F25" s="6"/>
      <c r="G25" s="6"/>
      <c r="H25" s="87">
        <v>-306222.14</v>
      </c>
      <c r="J25" s="36" t="s">
        <v>134</v>
      </c>
      <c r="K25" s="10"/>
      <c r="L25" s="10"/>
      <c r="M25" s="10"/>
      <c r="N25" s="87">
        <v>1085145.78</v>
      </c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</row>
    <row r="26" spans="1:38" ht="12.75">
      <c r="A26" s="3"/>
      <c r="B26" s="10" t="s">
        <v>144</v>
      </c>
      <c r="C26" s="6"/>
      <c r="D26" s="6"/>
      <c r="E26" s="6"/>
      <c r="F26" s="6"/>
      <c r="G26" s="6"/>
      <c r="H26" s="87">
        <v>0</v>
      </c>
      <c r="J26" s="36" t="s">
        <v>135</v>
      </c>
      <c r="K26" s="10"/>
      <c r="L26" s="10"/>
      <c r="M26" s="10"/>
      <c r="N26" s="87">
        <v>9661942.66</v>
      </c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</row>
    <row r="27" spans="1:38" ht="12.75">
      <c r="A27" s="3"/>
      <c r="B27" s="6"/>
      <c r="C27" s="6"/>
      <c r="D27" s="6"/>
      <c r="E27" s="6"/>
      <c r="F27" s="6"/>
      <c r="G27" s="6"/>
      <c r="H27" s="87"/>
      <c r="J27" s="36" t="s">
        <v>142</v>
      </c>
      <c r="K27" s="10"/>
      <c r="L27" s="10"/>
      <c r="M27" s="10"/>
      <c r="N27" s="87">
        <v>3055857.7</v>
      </c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</row>
    <row r="28" spans="1:14" ht="12.75">
      <c r="A28" s="3"/>
      <c r="B28" s="6"/>
      <c r="C28" s="6"/>
      <c r="D28" s="6"/>
      <c r="E28" s="6"/>
      <c r="F28" s="6"/>
      <c r="G28" s="6"/>
      <c r="H28" s="87"/>
      <c r="J28" s="44" t="s">
        <v>78</v>
      </c>
      <c r="K28" s="10"/>
      <c r="L28" s="10"/>
      <c r="M28" s="10"/>
      <c r="N28" s="92">
        <v>0.08588496498760534</v>
      </c>
    </row>
    <row r="29" spans="1:14" ht="12.75">
      <c r="A29" s="3"/>
      <c r="B29" s="6"/>
      <c r="C29" s="6"/>
      <c r="D29" s="6"/>
      <c r="E29" s="6"/>
      <c r="F29" s="6"/>
      <c r="G29" s="6"/>
      <c r="H29" s="87"/>
      <c r="J29" s="36" t="s">
        <v>127</v>
      </c>
      <c r="K29" s="10"/>
      <c r="L29" s="10"/>
      <c r="M29" s="10"/>
      <c r="N29" s="74"/>
    </row>
    <row r="30" spans="1:14" ht="12.75">
      <c r="A30" s="3"/>
      <c r="B30" s="6"/>
      <c r="C30" s="6"/>
      <c r="D30" s="6"/>
      <c r="E30" s="6"/>
      <c r="F30" s="6"/>
      <c r="G30" s="6"/>
      <c r="H30" s="87"/>
      <c r="J30" s="36" t="s">
        <v>128</v>
      </c>
      <c r="K30" s="10"/>
      <c r="L30" s="10"/>
      <c r="M30" s="10"/>
      <c r="N30" s="87">
        <v>9450718.12</v>
      </c>
    </row>
    <row r="31" spans="1:14" ht="12.75">
      <c r="A31" s="3"/>
      <c r="B31" s="6"/>
      <c r="C31" s="6"/>
      <c r="D31" s="6"/>
      <c r="E31" s="6"/>
      <c r="F31" s="6"/>
      <c r="G31" s="6"/>
      <c r="H31" s="87"/>
      <c r="J31" s="36" t="s">
        <v>129</v>
      </c>
      <c r="K31" s="10"/>
      <c r="L31" s="10"/>
      <c r="M31" s="10"/>
      <c r="N31" s="87">
        <v>0</v>
      </c>
    </row>
    <row r="32" spans="1:14" ht="13.5" thickBot="1">
      <c r="A32" s="3"/>
      <c r="B32" s="6"/>
      <c r="C32" s="8" t="s">
        <v>68</v>
      </c>
      <c r="D32" s="6"/>
      <c r="E32" s="6"/>
      <c r="F32" s="6"/>
      <c r="G32" s="6"/>
      <c r="H32" s="88">
        <v>8377873.72</v>
      </c>
      <c r="J32" s="44" t="s">
        <v>130</v>
      </c>
      <c r="K32" s="10"/>
      <c r="L32" s="10"/>
      <c r="M32" s="10"/>
      <c r="N32" s="92">
        <v>0.7431094884713224</v>
      </c>
    </row>
    <row r="33" spans="1:14" ht="13.5" thickTop="1">
      <c r="A33" s="13"/>
      <c r="B33" s="15"/>
      <c r="C33" s="56"/>
      <c r="D33" s="15"/>
      <c r="E33" s="15"/>
      <c r="F33" s="15"/>
      <c r="G33" s="15"/>
      <c r="H33" s="16"/>
      <c r="J33" s="53" t="s">
        <v>131</v>
      </c>
      <c r="K33" s="10"/>
      <c r="L33" s="10"/>
      <c r="M33" s="10"/>
      <c r="N33" s="87">
        <v>3267082.24</v>
      </c>
    </row>
    <row r="34" spans="1:14" s="17" customFormat="1" ht="12.75">
      <c r="A34" s="11" t="s">
        <v>200</v>
      </c>
      <c r="B34" s="18"/>
      <c r="C34" s="33"/>
      <c r="D34" s="18"/>
      <c r="E34" s="18"/>
      <c r="F34" s="18"/>
      <c r="G34" s="18"/>
      <c r="H34" s="19"/>
      <c r="J34" s="57" t="s">
        <v>131</v>
      </c>
      <c r="K34" s="14"/>
      <c r="L34" s="14"/>
      <c r="M34" s="14"/>
      <c r="N34" s="93">
        <v>0.0220630325882885</v>
      </c>
    </row>
    <row r="35" spans="1:14" s="17" customFormat="1" ht="13.5" thickBot="1">
      <c r="A35" s="20" t="s">
        <v>14</v>
      </c>
      <c r="B35" s="34"/>
      <c r="C35" s="34"/>
      <c r="D35" s="34"/>
      <c r="E35" s="34"/>
      <c r="F35" s="34"/>
      <c r="G35" s="34"/>
      <c r="H35" s="35"/>
      <c r="J35" s="46" t="s">
        <v>13</v>
      </c>
      <c r="K35" s="47"/>
      <c r="L35" s="48"/>
      <c r="M35" s="48"/>
      <c r="N35" s="49"/>
    </row>
    <row r="36" ht="13.5" thickBot="1"/>
    <row r="37" spans="1:14" ht="15.75" thickBot="1">
      <c r="A37" s="26" t="s">
        <v>69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7"/>
    </row>
    <row r="38" spans="1:14" ht="15.75" thickBot="1">
      <c r="A38" s="28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6" customHeight="1">
      <c r="A39" s="30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2"/>
    </row>
    <row r="40" spans="1:14" ht="12.75">
      <c r="A40" s="31" t="s">
        <v>70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39" t="s">
        <v>71</v>
      </c>
      <c r="M40" s="15"/>
      <c r="N40" s="40" t="s">
        <v>72</v>
      </c>
    </row>
    <row r="41" spans="1:14" ht="6.75" customHeight="1">
      <c r="A41" s="3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4"/>
    </row>
    <row r="42" spans="1:14" ht="12.75">
      <c r="A42" s="3"/>
      <c r="B42" s="8" t="s">
        <v>68</v>
      </c>
      <c r="C42" s="6"/>
      <c r="D42" s="6"/>
      <c r="E42" s="6"/>
      <c r="F42" s="6"/>
      <c r="G42" s="6"/>
      <c r="H42" s="6"/>
      <c r="I42" s="6"/>
      <c r="J42" s="6"/>
      <c r="K42" s="6"/>
      <c r="L42" s="89"/>
      <c r="M42" s="89"/>
      <c r="N42" s="87">
        <v>8377873.72</v>
      </c>
    </row>
    <row r="43" spans="1:14" ht="12.75">
      <c r="A43" s="3"/>
      <c r="B43" s="6"/>
      <c r="C43" s="6"/>
      <c r="D43" s="6"/>
      <c r="E43" s="6"/>
      <c r="F43" s="6"/>
      <c r="G43" s="6"/>
      <c r="H43" s="6"/>
      <c r="I43" s="6"/>
      <c r="J43" s="6"/>
      <c r="K43" s="6"/>
      <c r="L43" s="89"/>
      <c r="M43" s="89"/>
      <c r="N43" s="87"/>
    </row>
    <row r="44" spans="1:14" ht="12.75">
      <c r="A44" s="3"/>
      <c r="B44" s="8" t="s">
        <v>205</v>
      </c>
      <c r="C44" s="6"/>
      <c r="D44" s="6"/>
      <c r="E44" s="6"/>
      <c r="F44" s="6"/>
      <c r="G44" s="6"/>
      <c r="H44" s="6"/>
      <c r="I44" s="6"/>
      <c r="J44" s="6"/>
      <c r="K44" s="6"/>
      <c r="L44" s="89">
        <v>309475.8</v>
      </c>
      <c r="M44" s="89"/>
      <c r="N44" s="87">
        <v>8068397.92</v>
      </c>
    </row>
    <row r="45" spans="1:14" ht="12.75">
      <c r="A45" s="3"/>
      <c r="B45" s="6"/>
      <c r="C45" s="6"/>
      <c r="D45" s="6"/>
      <c r="E45" s="6"/>
      <c r="F45" s="6"/>
      <c r="G45" s="6"/>
      <c r="H45" s="6"/>
      <c r="I45" s="6"/>
      <c r="J45" s="6"/>
      <c r="K45" s="6"/>
      <c r="L45" s="89"/>
      <c r="M45" s="89"/>
      <c r="N45" s="87"/>
    </row>
    <row r="46" spans="1:14" ht="12.75">
      <c r="A46" s="3"/>
      <c r="B46" s="8" t="s">
        <v>214</v>
      </c>
      <c r="C46" s="6"/>
      <c r="D46" s="6"/>
      <c r="E46" s="6"/>
      <c r="F46" s="6"/>
      <c r="G46" s="6"/>
      <c r="H46" s="6"/>
      <c r="I46" s="6"/>
      <c r="J46" s="6"/>
      <c r="K46" s="6"/>
      <c r="L46" s="89"/>
      <c r="M46" s="89"/>
      <c r="N46" s="87"/>
    </row>
    <row r="47" spans="1:14" ht="12.75">
      <c r="A47" s="3"/>
      <c r="B47" s="6"/>
      <c r="C47" s="6" t="s">
        <v>193</v>
      </c>
      <c r="D47" s="6"/>
      <c r="E47" s="6"/>
      <c r="F47" s="6"/>
      <c r="G47" s="6"/>
      <c r="H47" s="6"/>
      <c r="I47" s="6"/>
      <c r="J47" s="6"/>
      <c r="K47" s="6"/>
      <c r="L47" s="89">
        <v>0</v>
      </c>
      <c r="M47" s="89"/>
      <c r="N47" s="87">
        <v>8068397.92</v>
      </c>
    </row>
    <row r="48" spans="1:14" ht="12.75">
      <c r="A48" s="3"/>
      <c r="B48" s="6"/>
      <c r="C48" s="6"/>
      <c r="D48" s="6"/>
      <c r="E48" s="6"/>
      <c r="F48" s="6"/>
      <c r="G48" s="6"/>
      <c r="H48" s="6"/>
      <c r="I48" s="6"/>
      <c r="J48" s="6"/>
      <c r="K48" s="6"/>
      <c r="L48" s="89"/>
      <c r="M48" s="89"/>
      <c r="N48" s="87"/>
    </row>
    <row r="49" spans="1:14" ht="12.75">
      <c r="A49" s="3"/>
      <c r="B49" s="8" t="s">
        <v>206</v>
      </c>
      <c r="C49" s="6"/>
      <c r="D49" s="6"/>
      <c r="E49" s="6"/>
      <c r="F49" s="6"/>
      <c r="G49" s="6"/>
      <c r="H49" s="6"/>
      <c r="I49" s="6"/>
      <c r="J49" s="6"/>
      <c r="K49" s="6"/>
      <c r="L49" s="89"/>
      <c r="M49" s="89"/>
      <c r="N49" s="87"/>
    </row>
    <row r="50" spans="1:14" ht="12.75">
      <c r="A50" s="3"/>
      <c r="B50" s="6"/>
      <c r="C50" s="6" t="s">
        <v>193</v>
      </c>
      <c r="D50" s="6"/>
      <c r="E50" s="6"/>
      <c r="F50" s="6"/>
      <c r="G50" s="6"/>
      <c r="H50" s="6"/>
      <c r="I50" s="6"/>
      <c r="J50" s="6"/>
      <c r="K50" s="6"/>
      <c r="L50" s="89">
        <v>0</v>
      </c>
      <c r="M50" s="89"/>
      <c r="N50" s="87">
        <v>8068397.92</v>
      </c>
    </row>
    <row r="51" spans="1:14" ht="12.75">
      <c r="A51" s="3"/>
      <c r="B51" s="6"/>
      <c r="C51" s="6"/>
      <c r="D51" s="6"/>
      <c r="E51" s="6"/>
      <c r="F51" s="6"/>
      <c r="G51" s="6"/>
      <c r="H51" s="6"/>
      <c r="I51" s="6"/>
      <c r="J51" s="6"/>
      <c r="K51" s="6"/>
      <c r="L51" s="89"/>
      <c r="M51" s="89"/>
      <c r="N51" s="87"/>
    </row>
    <row r="52" spans="1:14" ht="12.75">
      <c r="A52" s="3"/>
      <c r="B52" s="8" t="s">
        <v>207</v>
      </c>
      <c r="C52" s="6"/>
      <c r="D52" s="6"/>
      <c r="E52" s="6"/>
      <c r="F52" s="6"/>
      <c r="G52" s="6"/>
      <c r="H52" s="6"/>
      <c r="I52" s="6"/>
      <c r="J52" s="6"/>
      <c r="K52" s="6"/>
      <c r="L52" s="89">
        <v>0</v>
      </c>
      <c r="M52" s="89"/>
      <c r="N52" s="87">
        <v>8068397.92</v>
      </c>
    </row>
    <row r="53" spans="1:14" ht="12.75">
      <c r="A53" s="3"/>
      <c r="B53" s="6"/>
      <c r="C53" s="6"/>
      <c r="D53" s="6"/>
      <c r="E53" s="6"/>
      <c r="F53" s="6"/>
      <c r="G53" s="6"/>
      <c r="H53" s="6"/>
      <c r="I53" s="6"/>
      <c r="J53" s="6"/>
      <c r="K53" s="6"/>
      <c r="L53" s="89"/>
      <c r="M53" s="89"/>
      <c r="N53" s="87"/>
    </row>
    <row r="54" spans="1:14" ht="12.75">
      <c r="A54" s="3"/>
      <c r="B54" s="8" t="s">
        <v>271</v>
      </c>
      <c r="C54" s="6"/>
      <c r="D54" s="6"/>
      <c r="E54" s="6"/>
      <c r="F54" s="6"/>
      <c r="G54" s="6"/>
      <c r="H54" s="6"/>
      <c r="I54" s="6"/>
      <c r="J54" s="6"/>
      <c r="K54" s="6"/>
      <c r="L54" s="89">
        <v>3000638.9</v>
      </c>
      <c r="M54" s="89"/>
      <c r="N54" s="87">
        <v>5067759.02</v>
      </c>
    </row>
    <row r="55" spans="1:14" ht="12.75">
      <c r="A55" s="3"/>
      <c r="B55" s="6"/>
      <c r="C55" s="6"/>
      <c r="D55" s="6"/>
      <c r="E55" s="6"/>
      <c r="F55" s="6"/>
      <c r="G55" s="6"/>
      <c r="H55" s="6"/>
      <c r="I55" s="6"/>
      <c r="J55" s="6"/>
      <c r="K55" s="6"/>
      <c r="L55" s="89"/>
      <c r="M55" s="89"/>
      <c r="N55" s="87"/>
    </row>
    <row r="56" spans="1:15" ht="12.75">
      <c r="A56" s="13"/>
      <c r="B56" s="56" t="s">
        <v>201</v>
      </c>
      <c r="C56" s="15"/>
      <c r="D56" s="15"/>
      <c r="E56" s="15"/>
      <c r="F56" s="15"/>
      <c r="G56" s="15"/>
      <c r="H56" s="15"/>
      <c r="I56" s="15"/>
      <c r="J56" s="15"/>
      <c r="K56" s="15"/>
      <c r="L56" s="94"/>
      <c r="M56" s="94"/>
      <c r="N56" s="91">
        <v>5067759.02</v>
      </c>
      <c r="O56" s="75"/>
    </row>
    <row r="57" spans="1:14" s="17" customFormat="1" ht="12.75">
      <c r="A57" s="11" t="s">
        <v>13</v>
      </c>
      <c r="B57" s="18"/>
      <c r="C57" s="33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4"/>
    </row>
    <row r="58" spans="1:14" ht="13.5" thickBot="1">
      <c r="A58" s="20" t="s">
        <v>14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5"/>
    </row>
    <row r="60" ht="13.5" thickBot="1"/>
    <row r="61" spans="1:9" ht="12.75">
      <c r="A61" s="29" t="s">
        <v>54</v>
      </c>
      <c r="B61" s="7"/>
      <c r="C61" s="7"/>
      <c r="D61" s="7"/>
      <c r="E61" s="7"/>
      <c r="F61" s="7"/>
      <c r="G61" s="7"/>
      <c r="H61" s="2"/>
      <c r="I61" s="6"/>
    </row>
    <row r="62" spans="1:9" ht="12.75">
      <c r="A62" s="3"/>
      <c r="B62" s="6"/>
      <c r="C62" s="6"/>
      <c r="D62" s="6"/>
      <c r="E62" s="6"/>
      <c r="F62" s="6"/>
      <c r="G62" s="37" t="s">
        <v>75</v>
      </c>
      <c r="H62" s="90">
        <v>40816</v>
      </c>
      <c r="I62" s="38"/>
    </row>
    <row r="63" spans="1:9" ht="12.75">
      <c r="A63" s="3"/>
      <c r="B63" s="6" t="s">
        <v>181</v>
      </c>
      <c r="C63" s="6"/>
      <c r="D63" s="6"/>
      <c r="E63" s="6"/>
      <c r="F63" s="6"/>
      <c r="G63" s="38"/>
      <c r="H63" s="99">
        <v>41783.41</v>
      </c>
      <c r="I63" s="38"/>
    </row>
    <row r="64" spans="1:9" ht="12.75">
      <c r="A64" s="3"/>
      <c r="B64" s="6" t="s">
        <v>182</v>
      </c>
      <c r="C64" s="6"/>
      <c r="D64" s="6"/>
      <c r="E64" s="6"/>
      <c r="F64" s="6"/>
      <c r="G64" s="6"/>
      <c r="H64" s="99">
        <v>638.9</v>
      </c>
      <c r="I64" s="6"/>
    </row>
    <row r="65" spans="1:9" ht="12.75">
      <c r="A65" s="3"/>
      <c r="B65" s="6" t="s">
        <v>183</v>
      </c>
      <c r="C65" s="6"/>
      <c r="D65" s="6"/>
      <c r="E65" s="6"/>
      <c r="F65" s="6"/>
      <c r="G65" s="6"/>
      <c r="H65" s="99">
        <v>638.9</v>
      </c>
      <c r="I65" s="6"/>
    </row>
    <row r="66" spans="1:9" ht="12.75">
      <c r="A66" s="3"/>
      <c r="B66" s="6"/>
      <c r="C66" s="6" t="s">
        <v>57</v>
      </c>
      <c r="D66" s="6"/>
      <c r="E66" s="6"/>
      <c r="F66" s="6"/>
      <c r="G66" s="6"/>
      <c r="H66" s="100" t="s">
        <v>279</v>
      </c>
      <c r="I66" s="6"/>
    </row>
    <row r="67" spans="1:9" ht="12.75">
      <c r="A67" s="3"/>
      <c r="B67" s="6"/>
      <c r="C67" s="6"/>
      <c r="D67" s="6"/>
      <c r="E67" s="6"/>
      <c r="F67" s="6"/>
      <c r="G67" s="6"/>
      <c r="H67" s="100"/>
      <c r="I67" s="6"/>
    </row>
    <row r="68" spans="1:9" ht="12.75">
      <c r="A68" s="3"/>
      <c r="B68" s="10" t="s">
        <v>145</v>
      </c>
      <c r="C68" s="6"/>
      <c r="D68" s="6"/>
      <c r="E68" s="6"/>
      <c r="F68" s="6"/>
      <c r="G68" s="6"/>
      <c r="H68" s="99">
        <v>41144.51</v>
      </c>
      <c r="I68" s="153"/>
    </row>
    <row r="69" spans="1:9" ht="12.75">
      <c r="A69" s="3"/>
      <c r="B69" s="6" t="s">
        <v>59</v>
      </c>
      <c r="C69" s="6"/>
      <c r="D69" s="6"/>
      <c r="E69" s="6"/>
      <c r="F69" s="6"/>
      <c r="G69" s="6"/>
      <c r="H69" s="99">
        <v>0</v>
      </c>
      <c r="I69" s="6"/>
    </row>
    <row r="70" spans="1:9" ht="12.75">
      <c r="A70" s="3"/>
      <c r="B70" s="6" t="s">
        <v>60</v>
      </c>
      <c r="C70" s="6"/>
      <c r="D70" s="6"/>
      <c r="E70" s="6"/>
      <c r="F70" s="6"/>
      <c r="G70" s="6"/>
      <c r="H70" s="99">
        <v>0</v>
      </c>
      <c r="I70" s="6"/>
    </row>
    <row r="71" spans="1:9" ht="12.75">
      <c r="A71" s="3"/>
      <c r="B71" s="6"/>
      <c r="C71" s="6" t="s">
        <v>61</v>
      </c>
      <c r="D71" s="6"/>
      <c r="E71" s="6"/>
      <c r="F71" s="6"/>
      <c r="G71" s="6"/>
      <c r="H71" s="99">
        <v>41144.51</v>
      </c>
      <c r="I71" s="6"/>
    </row>
    <row r="72" spans="1:9" ht="12.75">
      <c r="A72" s="3"/>
      <c r="B72" s="6"/>
      <c r="C72" s="6"/>
      <c r="D72" s="6"/>
      <c r="E72" s="6"/>
      <c r="F72" s="6"/>
      <c r="G72" s="6"/>
      <c r="H72" s="99"/>
      <c r="I72" s="6"/>
    </row>
    <row r="73" spans="1:9" ht="12.75">
      <c r="A73" s="3"/>
      <c r="B73" s="10" t="s">
        <v>267</v>
      </c>
      <c r="C73" s="6"/>
      <c r="D73" s="6"/>
      <c r="E73" s="6"/>
      <c r="F73" s="6"/>
      <c r="G73" s="6"/>
      <c r="H73" s="99">
        <v>0</v>
      </c>
      <c r="I73" s="6"/>
    </row>
    <row r="74" spans="1:9" ht="12.75">
      <c r="A74" s="3"/>
      <c r="B74" s="6" t="s">
        <v>268</v>
      </c>
      <c r="C74" s="6"/>
      <c r="D74" s="6"/>
      <c r="E74" s="6"/>
      <c r="F74" s="6"/>
      <c r="G74" s="6"/>
      <c r="H74" s="99">
        <v>3000000</v>
      </c>
      <c r="I74" s="6"/>
    </row>
    <row r="75" spans="1:8" ht="12.75">
      <c r="A75" s="3"/>
      <c r="B75" s="6"/>
      <c r="C75" s="6" t="s">
        <v>269</v>
      </c>
      <c r="D75" s="6"/>
      <c r="E75" s="6"/>
      <c r="F75" s="6"/>
      <c r="G75" s="6"/>
      <c r="H75" s="100" t="s">
        <v>279</v>
      </c>
    </row>
    <row r="76" spans="1:8" ht="12.75">
      <c r="A76" s="3"/>
      <c r="B76" s="6"/>
      <c r="C76" s="6"/>
      <c r="D76" s="6"/>
      <c r="E76" s="6"/>
      <c r="F76" s="6"/>
      <c r="G76" s="6"/>
      <c r="H76" s="100"/>
    </row>
    <row r="77" spans="1:8" ht="12.75">
      <c r="A77" s="13"/>
      <c r="B77" s="15"/>
      <c r="C77" s="56" t="s">
        <v>64</v>
      </c>
      <c r="D77" s="15"/>
      <c r="E77" s="15"/>
      <c r="F77" s="15"/>
      <c r="G77" s="15"/>
      <c r="H77" s="151">
        <v>3000638.9</v>
      </c>
    </row>
    <row r="78" spans="1:8" ht="12.75">
      <c r="A78" s="11" t="s">
        <v>13</v>
      </c>
      <c r="B78" s="6"/>
      <c r="C78" s="8"/>
      <c r="D78" s="152" t="s">
        <v>270</v>
      </c>
      <c r="E78" s="6"/>
      <c r="F78" s="6"/>
      <c r="G78" s="6"/>
      <c r="H78" s="100"/>
    </row>
    <row r="79" spans="1:8" ht="13.5" thickBot="1">
      <c r="A79" s="20" t="s">
        <v>14</v>
      </c>
      <c r="B79" s="9"/>
      <c r="C79" s="9"/>
      <c r="D79" s="9"/>
      <c r="E79" s="9"/>
      <c r="F79" s="9"/>
      <c r="G79" s="9"/>
      <c r="H79" s="5"/>
    </row>
  </sheetData>
  <sheetProtection/>
  <mergeCells count="4">
    <mergeCell ref="E4:G4"/>
    <mergeCell ref="E5:G5"/>
    <mergeCell ref="B4:D4"/>
    <mergeCell ref="B5:D5"/>
  </mergeCells>
  <printOptions/>
  <pageMargins left="0.28" right="0.24" top="0.35" bottom="0.31" header="0.5" footer="0.33"/>
  <pageSetup fitToHeight="2" horizontalDpi="600" verticalDpi="600" orientation="landscape" scale="53" r:id="rId1"/>
  <headerFooter alignWithMargins="0">
    <oddFooter>&amp;L&amp;"Arial,Bold"Vermont Student Assistance Corp.&amp;RPage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showGridLines="0" zoomScalePageLayoutView="0" workbookViewId="0" topLeftCell="A1">
      <selection activeCell="D57" sqref="D57"/>
    </sheetView>
  </sheetViews>
  <sheetFormatPr defaultColWidth="9.140625" defaultRowHeight="12.75"/>
  <cols>
    <col min="1" max="1" width="17.8515625" style="86" bestFit="1" customWidth="1"/>
    <col min="2" max="2" width="35.00390625" style="86" customWidth="1"/>
    <col min="3" max="3" width="4.421875" style="86" customWidth="1"/>
    <col min="4" max="4" width="14.421875" style="86" bestFit="1" customWidth="1"/>
    <col min="5" max="5" width="14.57421875" style="86" bestFit="1" customWidth="1"/>
    <col min="6" max="6" width="10.7109375" style="86" bestFit="1" customWidth="1"/>
    <col min="7" max="7" width="13.421875" style="86" bestFit="1" customWidth="1"/>
    <col min="8" max="16384" width="9.140625" style="86" customWidth="1"/>
  </cols>
  <sheetData>
    <row r="1" spans="1:7" s="79" customFormat="1" ht="12.75" customHeight="1">
      <c r="A1" s="316" t="s">
        <v>94</v>
      </c>
      <c r="B1" s="316"/>
      <c r="C1" s="316"/>
      <c r="D1" s="316"/>
      <c r="E1" s="316"/>
      <c r="F1" s="316"/>
      <c r="G1" s="62"/>
    </row>
    <row r="2" spans="1:7" s="82" customFormat="1" ht="12.75">
      <c r="A2" s="80"/>
      <c r="B2" s="81"/>
      <c r="C2" s="81"/>
      <c r="D2" s="81"/>
      <c r="F2" s="81"/>
      <c r="G2" s="81"/>
    </row>
    <row r="3" spans="1:7" s="79" customFormat="1" ht="12.75" customHeight="1">
      <c r="A3" s="316" t="s">
        <v>197</v>
      </c>
      <c r="B3" s="316"/>
      <c r="C3" s="316"/>
      <c r="D3" s="316"/>
      <c r="E3" s="316"/>
      <c r="F3" s="316"/>
      <c r="G3" s="62"/>
    </row>
    <row r="4" spans="1:7" s="79" customFormat="1" ht="12.75">
      <c r="A4" s="62"/>
      <c r="B4" s="62"/>
      <c r="C4" s="62"/>
      <c r="D4" s="62"/>
      <c r="F4" s="62"/>
      <c r="G4" s="62"/>
    </row>
    <row r="5" spans="1:7" s="83" customFormat="1" ht="12.75" customHeight="1">
      <c r="A5" s="317" t="s">
        <v>49</v>
      </c>
      <c r="B5" s="317"/>
      <c r="C5" s="317"/>
      <c r="D5" s="317"/>
      <c r="E5" s="317"/>
      <c r="F5" s="317"/>
      <c r="G5" s="64"/>
    </row>
    <row r="6" spans="1:7" s="83" customFormat="1" ht="12.75">
      <c r="A6" s="64"/>
      <c r="B6" s="123"/>
      <c r="C6" s="64"/>
      <c r="D6" s="64"/>
      <c r="F6" s="64"/>
      <c r="G6" s="64"/>
    </row>
    <row r="7" spans="1:7" s="83" customFormat="1" ht="12.75">
      <c r="A7" s="64"/>
      <c r="B7" s="64"/>
      <c r="C7" s="64"/>
      <c r="D7" s="64"/>
      <c r="E7" s="64"/>
      <c r="F7" s="64"/>
      <c r="G7" s="64"/>
    </row>
    <row r="8" spans="1:7" s="83" customFormat="1" ht="12.75">
      <c r="A8" s="64"/>
      <c r="B8" s="64"/>
      <c r="C8" s="64"/>
      <c r="D8" s="64"/>
      <c r="E8" s="64"/>
      <c r="F8" s="64"/>
      <c r="G8" s="64"/>
    </row>
    <row r="9" spans="1:7" s="83" customFormat="1" ht="12.75">
      <c r="A9" s="64"/>
      <c r="B9" s="64"/>
      <c r="C9" s="64"/>
      <c r="D9" s="64"/>
      <c r="E9" s="64"/>
      <c r="F9" s="64"/>
      <c r="G9" s="64"/>
    </row>
    <row r="10" spans="1:7" s="84" customFormat="1" ht="12.75">
      <c r="A10" s="78"/>
      <c r="B10" s="78"/>
      <c r="C10" s="78"/>
      <c r="D10" s="65" t="s">
        <v>193</v>
      </c>
      <c r="E10" s="65" t="s">
        <v>193</v>
      </c>
      <c r="F10" s="66"/>
      <c r="G10" s="66"/>
    </row>
    <row r="11" spans="1:7" s="84" customFormat="1" ht="12.75">
      <c r="A11" s="66"/>
      <c r="B11" s="66"/>
      <c r="C11" s="66"/>
      <c r="D11" s="67" t="s">
        <v>255</v>
      </c>
      <c r="E11" s="67" t="s">
        <v>277</v>
      </c>
      <c r="F11" s="66"/>
      <c r="G11" s="66"/>
    </row>
    <row r="12" spans="1:7" s="84" customFormat="1" ht="12.75">
      <c r="A12" s="66"/>
      <c r="B12" s="66"/>
      <c r="C12" s="66"/>
      <c r="D12" s="66"/>
      <c r="E12" s="66"/>
      <c r="F12" s="66"/>
      <c r="G12" s="66"/>
    </row>
    <row r="13" spans="1:7" s="85" customFormat="1" ht="12.75">
      <c r="A13" s="68" t="s">
        <v>35</v>
      </c>
      <c r="B13" s="69"/>
      <c r="C13" s="69"/>
      <c r="D13" s="66"/>
      <c r="E13" s="66"/>
      <c r="F13" s="69"/>
      <c r="G13" s="69"/>
    </row>
    <row r="14" spans="1:7" s="85" customFormat="1" ht="12.75">
      <c r="A14" s="68" t="s">
        <v>95</v>
      </c>
      <c r="B14" s="69"/>
      <c r="C14" s="69"/>
      <c r="D14" s="66"/>
      <c r="E14" s="66"/>
      <c r="F14" s="69"/>
      <c r="G14" s="69"/>
    </row>
    <row r="15" spans="1:7" s="85" customFormat="1" ht="12.75">
      <c r="A15" s="69"/>
      <c r="B15" s="68" t="s">
        <v>96</v>
      </c>
      <c r="C15" s="69"/>
      <c r="D15" s="70">
        <v>0</v>
      </c>
      <c r="E15" s="70">
        <v>0</v>
      </c>
      <c r="F15" s="69"/>
      <c r="G15" s="69"/>
    </row>
    <row r="16" spans="1:7" s="85" customFormat="1" ht="12.75">
      <c r="A16" s="69"/>
      <c r="B16" s="68" t="s">
        <v>97</v>
      </c>
      <c r="C16" s="69"/>
      <c r="D16" s="70">
        <v>100843.14</v>
      </c>
      <c r="E16" s="70">
        <v>237543.77</v>
      </c>
      <c r="F16" s="69"/>
      <c r="G16" s="69"/>
    </row>
    <row r="17" spans="1:7" s="85" customFormat="1" ht="12.75">
      <c r="A17" s="69"/>
      <c r="B17" s="68" t="s">
        <v>98</v>
      </c>
      <c r="C17" s="69"/>
      <c r="D17" s="70">
        <v>1772922.23</v>
      </c>
      <c r="E17" s="70">
        <v>2351358.61</v>
      </c>
      <c r="F17" s="69"/>
      <c r="G17" s="69"/>
    </row>
    <row r="18" spans="1:7" s="85" customFormat="1" ht="12.75">
      <c r="A18" s="69"/>
      <c r="B18" s="68" t="s">
        <v>157</v>
      </c>
      <c r="C18" s="69"/>
      <c r="D18" s="70">
        <v>2437711.32</v>
      </c>
      <c r="E18" s="70">
        <v>2437711.32</v>
      </c>
      <c r="F18" s="69"/>
      <c r="G18" s="103"/>
    </row>
    <row r="19" spans="1:7" s="85" customFormat="1" ht="12.75">
      <c r="A19" s="69"/>
      <c r="B19" s="68" t="s">
        <v>198</v>
      </c>
      <c r="C19" s="69"/>
      <c r="D19" s="70">
        <v>0</v>
      </c>
      <c r="E19" s="70">
        <v>0</v>
      </c>
      <c r="F19" s="69"/>
      <c r="G19" s="69"/>
    </row>
    <row r="20" spans="1:8" s="85" customFormat="1" ht="12.75">
      <c r="A20" s="69"/>
      <c r="B20" s="68" t="s">
        <v>209</v>
      </c>
      <c r="C20" s="69"/>
      <c r="D20" s="70">
        <v>4768.35</v>
      </c>
      <c r="E20" s="70">
        <v>41145.32</v>
      </c>
      <c r="F20" s="103"/>
      <c r="G20" s="69"/>
      <c r="H20" s="122"/>
    </row>
    <row r="21" spans="1:7" s="85" customFormat="1" ht="12.75">
      <c r="A21" s="69"/>
      <c r="B21" s="68" t="s">
        <v>99</v>
      </c>
      <c r="C21" s="69"/>
      <c r="D21" s="71">
        <v>4316245.04</v>
      </c>
      <c r="E21" s="71">
        <v>5067759.02</v>
      </c>
      <c r="F21" s="69"/>
      <c r="G21" s="69"/>
    </row>
    <row r="22" spans="1:7" s="85" customFormat="1" ht="12.75">
      <c r="A22" s="68" t="s">
        <v>100</v>
      </c>
      <c r="B22" s="69"/>
      <c r="C22" s="69"/>
      <c r="D22" s="69"/>
      <c r="E22" s="69"/>
      <c r="F22" s="69"/>
      <c r="G22" s="69"/>
    </row>
    <row r="23" spans="1:7" s="85" customFormat="1" ht="12.75">
      <c r="A23" s="69"/>
      <c r="B23" s="68" t="s">
        <v>101</v>
      </c>
      <c r="C23" s="69"/>
      <c r="D23" s="70">
        <v>330.49</v>
      </c>
      <c r="E23" s="70">
        <v>317.57</v>
      </c>
      <c r="F23" s="69"/>
      <c r="G23" s="69"/>
    </row>
    <row r="24" spans="1:7" s="85" customFormat="1" ht="12.75">
      <c r="A24" s="69"/>
      <c r="B24" s="68" t="s">
        <v>102</v>
      </c>
      <c r="C24" s="69"/>
      <c r="D24" s="70">
        <v>105881772.4</v>
      </c>
      <c r="E24" s="70">
        <v>102407200.63</v>
      </c>
      <c r="F24" s="69"/>
      <c r="G24" s="69"/>
    </row>
    <row r="25" spans="1:7" s="85" customFormat="1" ht="12.75">
      <c r="A25" s="69"/>
      <c r="B25" s="68" t="s">
        <v>103</v>
      </c>
      <c r="C25" s="69"/>
      <c r="D25" s="70">
        <v>-197615.35</v>
      </c>
      <c r="E25" s="70">
        <v>-197615.35</v>
      </c>
      <c r="F25" s="69"/>
      <c r="G25" s="69"/>
    </row>
    <row r="26" spans="1:7" s="85" customFormat="1" ht="12.75">
      <c r="A26" s="69"/>
      <c r="B26" s="68" t="s">
        <v>104</v>
      </c>
      <c r="C26" s="69"/>
      <c r="D26" s="70">
        <v>1.92</v>
      </c>
      <c r="E26" s="70">
        <v>1.86</v>
      </c>
      <c r="F26" s="69"/>
      <c r="G26" s="69"/>
    </row>
    <row r="27" spans="1:7" s="85" customFormat="1" ht="12.75">
      <c r="A27" s="69"/>
      <c r="B27" s="68" t="s">
        <v>105</v>
      </c>
      <c r="C27" s="69"/>
      <c r="D27" s="70">
        <v>-177.23</v>
      </c>
      <c r="E27" s="70">
        <v>-149.72</v>
      </c>
      <c r="F27" s="69"/>
      <c r="G27" s="69"/>
    </row>
    <row r="28" spans="1:7" s="85" customFormat="1" ht="12.75">
      <c r="A28" s="69"/>
      <c r="B28" s="68" t="s">
        <v>106</v>
      </c>
      <c r="C28" s="69"/>
      <c r="D28" s="70">
        <v>1341263.37</v>
      </c>
      <c r="E28" s="70">
        <v>1357263.14</v>
      </c>
      <c r="F28" s="69"/>
      <c r="G28" s="69"/>
    </row>
    <row r="29" spans="1:7" s="85" customFormat="1" ht="12.75">
      <c r="A29" s="69"/>
      <c r="B29" s="68" t="s">
        <v>210</v>
      </c>
      <c r="C29" s="69"/>
      <c r="D29" s="70">
        <v>350899.25</v>
      </c>
      <c r="E29" s="70">
        <v>322547.77</v>
      </c>
      <c r="F29" s="69"/>
      <c r="G29" s="69"/>
    </row>
    <row r="30" spans="1:7" s="85" customFormat="1" ht="12.75">
      <c r="A30" s="69"/>
      <c r="B30" s="68" t="s">
        <v>211</v>
      </c>
      <c r="C30" s="69"/>
      <c r="D30" s="70">
        <v>-975774.71</v>
      </c>
      <c r="E30" s="70">
        <v>-949852.38</v>
      </c>
      <c r="F30" s="69"/>
      <c r="G30" s="69"/>
    </row>
    <row r="31" spans="1:7" s="85" customFormat="1" ht="12.75">
      <c r="A31" s="69"/>
      <c r="B31" s="68" t="s">
        <v>107</v>
      </c>
      <c r="C31" s="69"/>
      <c r="D31" s="71">
        <v>106400700.14</v>
      </c>
      <c r="E31" s="71">
        <v>102939713.52</v>
      </c>
      <c r="F31" s="69"/>
      <c r="G31" s="69"/>
    </row>
    <row r="32" spans="1:7" s="85" customFormat="1" ht="12.75">
      <c r="A32" s="69"/>
      <c r="B32" s="69"/>
      <c r="C32" s="69"/>
      <c r="D32" s="69"/>
      <c r="E32" s="69"/>
      <c r="F32" s="69"/>
      <c r="G32" s="69"/>
    </row>
    <row r="33" spans="1:7" s="85" customFormat="1" ht="12.75">
      <c r="A33" s="68" t="s">
        <v>108</v>
      </c>
      <c r="B33" s="69"/>
      <c r="C33" s="69"/>
      <c r="D33" s="69"/>
      <c r="E33" s="69"/>
      <c r="F33" s="69"/>
      <c r="G33" s="69"/>
    </row>
    <row r="34" spans="1:7" s="85" customFormat="1" ht="12.75">
      <c r="A34" s="69"/>
      <c r="B34" s="68" t="s">
        <v>109</v>
      </c>
      <c r="C34" s="69"/>
      <c r="D34" s="70">
        <v>593902.95</v>
      </c>
      <c r="E34" s="70">
        <v>588344.22</v>
      </c>
      <c r="F34" s="69"/>
      <c r="G34" s="69"/>
    </row>
    <row r="35" spans="1:7" s="85" customFormat="1" ht="12.75">
      <c r="A35" s="69"/>
      <c r="B35" s="68" t="s">
        <v>110</v>
      </c>
      <c r="C35" s="69"/>
      <c r="D35" s="70">
        <v>0</v>
      </c>
      <c r="E35" s="70">
        <v>0</v>
      </c>
      <c r="F35" s="69"/>
      <c r="G35" s="69"/>
    </row>
    <row r="36" spans="1:7" s="85" customFormat="1" ht="12.75">
      <c r="A36" s="69"/>
      <c r="B36" s="68" t="s">
        <v>111</v>
      </c>
      <c r="C36" s="69"/>
      <c r="D36" s="71">
        <v>593902.95</v>
      </c>
      <c r="E36" s="71">
        <v>588344.22</v>
      </c>
      <c r="F36" s="69"/>
      <c r="G36" s="69"/>
    </row>
    <row r="37" spans="1:7" s="85" customFormat="1" ht="12.75">
      <c r="A37" s="69"/>
      <c r="B37" s="69"/>
      <c r="C37" s="69"/>
      <c r="D37" s="69"/>
      <c r="E37" s="69"/>
      <c r="F37" s="69"/>
      <c r="G37" s="69"/>
    </row>
    <row r="38" spans="1:7" s="85" customFormat="1" ht="13.5" thickBot="1">
      <c r="A38" s="69"/>
      <c r="B38" s="68" t="s">
        <v>26</v>
      </c>
      <c r="C38" s="69"/>
      <c r="D38" s="72">
        <v>111310848.13</v>
      </c>
      <c r="E38" s="72">
        <v>108595816.76</v>
      </c>
      <c r="F38" s="69"/>
      <c r="G38" s="69"/>
    </row>
    <row r="39" spans="1:7" s="85" customFormat="1" ht="13.5" thickTop="1">
      <c r="A39" s="68" t="s">
        <v>112</v>
      </c>
      <c r="B39" s="69"/>
      <c r="C39" s="69"/>
      <c r="D39" s="69"/>
      <c r="E39" s="69"/>
      <c r="F39" s="69"/>
      <c r="G39" s="69"/>
    </row>
    <row r="40" spans="1:7" s="85" customFormat="1" ht="12.75">
      <c r="A40" s="68" t="s">
        <v>113</v>
      </c>
      <c r="B40" s="69"/>
      <c r="C40" s="69"/>
      <c r="D40" s="69"/>
      <c r="E40" s="69"/>
      <c r="F40" s="69"/>
      <c r="G40" s="69"/>
    </row>
    <row r="41" spans="1:7" s="85" customFormat="1" ht="12.75">
      <c r="A41" s="69"/>
      <c r="B41" s="68" t="s">
        <v>114</v>
      </c>
      <c r="C41" s="69"/>
      <c r="D41" s="70">
        <v>102985000</v>
      </c>
      <c r="E41" s="70">
        <v>99985000</v>
      </c>
      <c r="F41" s="69"/>
      <c r="G41" s="69"/>
    </row>
    <row r="42" spans="1:7" s="85" customFormat="1" ht="12.75">
      <c r="A42" s="69"/>
      <c r="B42" s="68" t="s">
        <v>115</v>
      </c>
      <c r="C42" s="69"/>
      <c r="D42" s="70">
        <v>4711.92</v>
      </c>
      <c r="E42" s="70">
        <v>41144.51</v>
      </c>
      <c r="F42" s="69"/>
      <c r="G42" s="69"/>
    </row>
    <row r="43" spans="1:7" s="85" customFormat="1" ht="12.75">
      <c r="A43" s="69"/>
      <c r="B43" s="68" t="s">
        <v>116</v>
      </c>
      <c r="C43" s="69"/>
      <c r="D43" s="70">
        <v>0</v>
      </c>
      <c r="E43" s="70">
        <v>106643.3</v>
      </c>
      <c r="F43" s="69"/>
      <c r="G43" s="69"/>
    </row>
    <row r="44" spans="1:7" s="85" customFormat="1" ht="12.75">
      <c r="A44" s="69"/>
      <c r="B44" s="68" t="s">
        <v>117</v>
      </c>
      <c r="C44" s="69"/>
      <c r="D44" s="70">
        <v>0</v>
      </c>
      <c r="E44" s="70">
        <v>0</v>
      </c>
      <c r="F44" s="69"/>
      <c r="G44" s="69"/>
    </row>
    <row r="45" spans="1:7" s="85" customFormat="1" ht="12.75">
      <c r="A45" s="69"/>
      <c r="B45" s="68" t="s">
        <v>118</v>
      </c>
      <c r="C45" s="69"/>
      <c r="D45" s="70">
        <v>0</v>
      </c>
      <c r="E45" s="70">
        <v>0</v>
      </c>
      <c r="F45" s="69"/>
      <c r="G45" s="69"/>
    </row>
    <row r="46" spans="1:7" s="85" customFormat="1" ht="12.75">
      <c r="A46" s="69"/>
      <c r="B46" s="68" t="s">
        <v>119</v>
      </c>
      <c r="C46" s="69"/>
      <c r="D46" s="70">
        <v>0</v>
      </c>
      <c r="E46" s="70">
        <v>0</v>
      </c>
      <c r="F46" s="69"/>
      <c r="G46" s="69"/>
    </row>
    <row r="47" spans="1:7" s="85" customFormat="1" ht="12.75">
      <c r="A47" s="69"/>
      <c r="B47" s="68" t="s">
        <v>120</v>
      </c>
      <c r="C47" s="69"/>
      <c r="D47" s="70">
        <v>0</v>
      </c>
      <c r="E47" s="70">
        <v>2903.36</v>
      </c>
      <c r="F47" s="69"/>
      <c r="G47" s="69"/>
    </row>
    <row r="48" spans="1:7" s="85" customFormat="1" ht="12.75">
      <c r="A48" s="69"/>
      <c r="B48" s="68" t="s">
        <v>121</v>
      </c>
      <c r="C48" s="69"/>
      <c r="D48" s="70">
        <v>75303.8</v>
      </c>
      <c r="E48" s="70">
        <v>180731.03</v>
      </c>
      <c r="F48" s="69"/>
      <c r="G48" s="69"/>
    </row>
    <row r="49" spans="1:7" s="85" customFormat="1" ht="12.75">
      <c r="A49" s="69"/>
      <c r="B49" s="68" t="s">
        <v>122</v>
      </c>
      <c r="C49" s="69"/>
      <c r="D49" s="71">
        <v>103065015.72</v>
      </c>
      <c r="E49" s="71">
        <v>100316422.2</v>
      </c>
      <c r="F49" s="69"/>
      <c r="G49" s="69"/>
    </row>
    <row r="50" spans="1:7" s="85" customFormat="1" ht="12.75">
      <c r="A50" s="69"/>
      <c r="B50" s="69"/>
      <c r="C50" s="69"/>
      <c r="D50" s="69"/>
      <c r="E50" s="69"/>
      <c r="F50" s="69"/>
      <c r="G50" s="69"/>
    </row>
    <row r="51" spans="1:7" s="85" customFormat="1" ht="12.75">
      <c r="A51" s="68" t="s">
        <v>123</v>
      </c>
      <c r="B51" s="69"/>
      <c r="C51" s="69"/>
      <c r="D51" s="69"/>
      <c r="E51" s="69"/>
      <c r="F51" s="69"/>
      <c r="G51" s="69"/>
    </row>
    <row r="52" spans="1:7" s="85" customFormat="1" ht="12.75">
      <c r="A52" s="69"/>
      <c r="B52" s="68" t="s">
        <v>124</v>
      </c>
      <c r="C52" s="69"/>
      <c r="D52" s="70">
        <v>8245832.41</v>
      </c>
      <c r="E52" s="70">
        <v>8279394.56</v>
      </c>
      <c r="F52" s="69"/>
      <c r="G52" s="69"/>
    </row>
    <row r="53" spans="1:7" s="85" customFormat="1" ht="12.75">
      <c r="A53" s="69"/>
      <c r="B53" s="68" t="s">
        <v>125</v>
      </c>
      <c r="C53" s="69"/>
      <c r="D53" s="71">
        <v>8245832.41</v>
      </c>
      <c r="E53" s="71">
        <v>8279394.56</v>
      </c>
      <c r="F53" s="69"/>
      <c r="G53" s="69"/>
    </row>
    <row r="54" spans="1:7" s="85" customFormat="1" ht="13.5" thickBot="1">
      <c r="A54" s="69"/>
      <c r="B54" s="68" t="s">
        <v>48</v>
      </c>
      <c r="C54" s="69"/>
      <c r="D54" s="73">
        <v>111310848.13</v>
      </c>
      <c r="E54" s="73">
        <v>108595816.76</v>
      </c>
      <c r="F54" s="69"/>
      <c r="G54" s="69"/>
    </row>
    <row r="55" spans="1:2" ht="13.5" thickTop="1">
      <c r="A55" s="68"/>
      <c r="B55" s="68"/>
    </row>
    <row r="56" spans="1:2" ht="12.75">
      <c r="A56" s="68"/>
      <c r="B56" s="68"/>
    </row>
    <row r="57" spans="1:5" ht="12.75">
      <c r="A57" s="157"/>
      <c r="B57" s="157" t="s">
        <v>126</v>
      </c>
      <c r="C57" s="69"/>
      <c r="D57" s="158">
        <f>(D38-(SUM(D43:D45)))/(D49-(SUM(D43:D45)))</f>
        <v>1.0800061238277177</v>
      </c>
      <c r="E57" s="158">
        <f>(E38-(SUM(E34,E25,E44:E45)))/(E49-(SUM(E44:E45)))</f>
        <v>1.0786378293503374</v>
      </c>
    </row>
  </sheetData>
  <sheetProtection/>
  <mergeCells count="3">
    <mergeCell ref="A1:F1"/>
    <mergeCell ref="A3:F3"/>
    <mergeCell ref="A5:F5"/>
  </mergeCells>
  <printOptions/>
  <pageMargins left="0.75" right="0.75" top="0.77" bottom="1" header="0.5" footer="0.5"/>
  <pageSetup horizontalDpi="600" verticalDpi="600" orientation="portrait" scale="85" r:id="rId1"/>
  <headerFooter alignWithMargins="0">
    <oddFooter>&amp;L&amp;"Arial,Bold"Vermont Student Assistance Corp.&amp;RPage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showGridLines="0" tabSelected="1" zoomScalePageLayoutView="0" workbookViewId="0" topLeftCell="A1">
      <selection activeCell="F42" sqref="F42"/>
    </sheetView>
  </sheetViews>
  <sheetFormatPr defaultColWidth="9.140625" defaultRowHeight="12.75"/>
  <cols>
    <col min="1" max="1" width="17.8515625" style="59" bestFit="1" customWidth="1"/>
    <col min="2" max="2" width="35.00390625" style="59" customWidth="1"/>
    <col min="3" max="3" width="4.421875" style="59" customWidth="1"/>
    <col min="4" max="4" width="14.421875" style="59" bestFit="1" customWidth="1"/>
    <col min="5" max="5" width="9.140625" style="59" customWidth="1"/>
    <col min="6" max="6" width="13.421875" style="59" bestFit="1" customWidth="1"/>
    <col min="7" max="16384" width="9.140625" style="59" customWidth="1"/>
  </cols>
  <sheetData>
    <row r="1" spans="1:6" ht="18">
      <c r="A1" s="78"/>
      <c r="B1" s="78"/>
      <c r="C1" s="78"/>
      <c r="D1" s="61" t="s">
        <v>94</v>
      </c>
      <c r="E1" s="78"/>
      <c r="F1" s="78"/>
    </row>
    <row r="2" spans="1:6" ht="12.75">
      <c r="A2" s="80"/>
      <c r="B2" s="81"/>
      <c r="C2" s="81"/>
      <c r="D2" s="81"/>
      <c r="E2" s="78"/>
      <c r="F2" s="78"/>
    </row>
    <row r="3" spans="1:6" ht="18">
      <c r="A3" s="81"/>
      <c r="B3" s="81"/>
      <c r="C3" s="81"/>
      <c r="D3" s="61" t="s">
        <v>216</v>
      </c>
      <c r="E3" s="78"/>
      <c r="F3" s="78"/>
    </row>
    <row r="4" spans="1:6" ht="12.75">
      <c r="A4" s="62"/>
      <c r="B4" s="62"/>
      <c r="C4" s="62"/>
      <c r="D4" s="62"/>
      <c r="E4" s="78"/>
      <c r="F4" s="78"/>
    </row>
    <row r="5" spans="1:6" ht="15">
      <c r="A5" s="62"/>
      <c r="B5" s="62"/>
      <c r="C5" s="62"/>
      <c r="D5" s="63" t="s">
        <v>217</v>
      </c>
      <c r="E5" s="78"/>
      <c r="F5" s="78"/>
    </row>
    <row r="6" spans="1:6" ht="12.75">
      <c r="A6" s="64"/>
      <c r="B6" s="64"/>
      <c r="C6" s="64"/>
      <c r="D6" s="64"/>
      <c r="E6" s="78"/>
      <c r="F6" s="78"/>
    </row>
    <row r="7" spans="1:6" ht="12.75">
      <c r="A7" s="64"/>
      <c r="B7" s="64"/>
      <c r="C7" s="64"/>
      <c r="D7" s="64"/>
      <c r="E7" s="78"/>
      <c r="F7" s="78"/>
    </row>
    <row r="8" spans="1:6" ht="12.75">
      <c r="A8" s="64"/>
      <c r="B8" s="64"/>
      <c r="C8" s="64"/>
      <c r="D8" s="64"/>
      <c r="E8" s="78"/>
      <c r="F8" s="78"/>
    </row>
    <row r="9" spans="1:6" ht="12.75">
      <c r="A9" s="64"/>
      <c r="B9" s="64"/>
      <c r="C9" s="64"/>
      <c r="D9" s="64"/>
      <c r="E9" s="78"/>
      <c r="F9" s="78"/>
    </row>
    <row r="10" spans="1:6" ht="12.75">
      <c r="A10" s="64"/>
      <c r="B10" s="64"/>
      <c r="C10" s="64"/>
      <c r="D10" s="65" t="s">
        <v>216</v>
      </c>
      <c r="E10" s="78"/>
      <c r="F10" s="78"/>
    </row>
    <row r="11" spans="1:6" ht="12.75">
      <c r="A11" s="66"/>
      <c r="B11" s="66"/>
      <c r="C11" s="66"/>
      <c r="D11" s="67" t="s">
        <v>278</v>
      </c>
      <c r="E11" s="78"/>
      <c r="F11" s="78"/>
    </row>
    <row r="12" spans="1:6" ht="12.75">
      <c r="A12" s="66"/>
      <c r="B12" s="66"/>
      <c r="C12" s="66"/>
      <c r="D12" s="66"/>
      <c r="E12" s="78"/>
      <c r="F12" s="78"/>
    </row>
    <row r="13" spans="1:6" ht="12.75">
      <c r="A13" s="68" t="s">
        <v>218</v>
      </c>
      <c r="B13" s="69"/>
      <c r="C13" s="69"/>
      <c r="D13" s="69"/>
      <c r="E13" s="78"/>
      <c r="F13" s="78"/>
    </row>
    <row r="14" spans="1:6" ht="12.75">
      <c r="A14" s="68" t="s">
        <v>219</v>
      </c>
      <c r="B14" s="69"/>
      <c r="C14" s="69"/>
      <c r="D14" s="69"/>
      <c r="E14" s="78"/>
      <c r="F14" s="78"/>
    </row>
    <row r="15" spans="1:6" ht="12.75">
      <c r="A15" s="69"/>
      <c r="B15" s="68" t="s">
        <v>220</v>
      </c>
      <c r="C15" s="69"/>
      <c r="D15" s="70">
        <v>154267.92</v>
      </c>
      <c r="E15" s="78"/>
      <c r="F15" s="78"/>
    </row>
    <row r="16" spans="1:6" ht="12.75">
      <c r="A16" s="69"/>
      <c r="B16" s="68" t="s">
        <v>221</v>
      </c>
      <c r="C16" s="69"/>
      <c r="D16" s="70">
        <v>10671.34</v>
      </c>
      <c r="E16" s="78"/>
      <c r="F16" s="78"/>
    </row>
    <row r="17" spans="1:6" ht="12.75">
      <c r="A17" s="69"/>
      <c r="B17" s="68" t="s">
        <v>222</v>
      </c>
      <c r="C17" s="69"/>
      <c r="D17" s="70">
        <v>868.12</v>
      </c>
      <c r="E17" s="78"/>
      <c r="F17" s="78"/>
    </row>
    <row r="18" spans="1:6" ht="12.75">
      <c r="A18" s="69"/>
      <c r="B18" s="68" t="s">
        <v>223</v>
      </c>
      <c r="C18" s="69"/>
      <c r="D18" s="70">
        <v>1077239.87</v>
      </c>
      <c r="E18" s="78"/>
      <c r="F18" s="116"/>
    </row>
    <row r="19" spans="1:6" ht="12.75">
      <c r="A19" s="69"/>
      <c r="B19" s="68" t="s">
        <v>224</v>
      </c>
      <c r="C19" s="69"/>
      <c r="D19" s="70">
        <v>0</v>
      </c>
      <c r="E19" s="78"/>
      <c r="F19" s="78"/>
    </row>
    <row r="20" spans="1:6" ht="12.75">
      <c r="A20" s="69"/>
      <c r="B20" s="68" t="s">
        <v>225</v>
      </c>
      <c r="C20" s="69"/>
      <c r="D20" s="71">
        <v>1243047.25</v>
      </c>
      <c r="E20" s="78"/>
      <c r="F20" s="78"/>
    </row>
    <row r="21" spans="1:6" ht="12.75">
      <c r="A21" s="68" t="s">
        <v>226</v>
      </c>
      <c r="B21" s="69"/>
      <c r="C21" s="69"/>
      <c r="D21" s="69"/>
      <c r="E21" s="78"/>
      <c r="F21" s="78"/>
    </row>
    <row r="22" spans="1:6" ht="12.75">
      <c r="A22" s="69"/>
      <c r="B22" s="68" t="s">
        <v>227</v>
      </c>
      <c r="C22" s="69"/>
      <c r="D22" s="70">
        <v>37071.49</v>
      </c>
      <c r="E22" s="78"/>
      <c r="F22" s="78"/>
    </row>
    <row r="23" spans="1:6" ht="12.75">
      <c r="A23" s="69"/>
      <c r="B23" s="68" t="s">
        <v>228</v>
      </c>
      <c r="C23" s="69"/>
      <c r="D23" s="70">
        <v>110524.2</v>
      </c>
      <c r="E23" s="78"/>
      <c r="F23" s="78"/>
    </row>
    <row r="24" spans="1:6" ht="12.75">
      <c r="A24" s="69"/>
      <c r="B24" s="68" t="s">
        <v>229</v>
      </c>
      <c r="C24" s="69"/>
      <c r="D24" s="70">
        <v>473590.55</v>
      </c>
      <c r="E24" s="78"/>
      <c r="F24" s="78"/>
    </row>
    <row r="25" spans="1:6" ht="12.75">
      <c r="A25" s="69"/>
      <c r="B25" s="68" t="s">
        <v>230</v>
      </c>
      <c r="C25" s="69"/>
      <c r="D25" s="70">
        <v>134087.66</v>
      </c>
      <c r="E25" s="78"/>
      <c r="F25" s="78"/>
    </row>
    <row r="26" spans="1:6" ht="12.75">
      <c r="A26" s="69"/>
      <c r="B26" s="68" t="s">
        <v>231</v>
      </c>
      <c r="C26" s="69"/>
      <c r="D26" s="70">
        <v>-27.51</v>
      </c>
      <c r="E26" s="78"/>
      <c r="F26" s="78"/>
    </row>
    <row r="27" spans="1:6" ht="12.75">
      <c r="A27" s="69"/>
      <c r="B27" s="68" t="s">
        <v>232</v>
      </c>
      <c r="C27" s="69"/>
      <c r="D27" s="70">
        <v>0</v>
      </c>
      <c r="E27" s="78"/>
      <c r="F27" s="78"/>
    </row>
    <row r="28" spans="1:6" ht="12.75">
      <c r="A28" s="69"/>
      <c r="B28" s="68" t="s">
        <v>233</v>
      </c>
      <c r="C28" s="69"/>
      <c r="D28" s="70">
        <v>2750</v>
      </c>
      <c r="E28" s="78"/>
      <c r="F28" s="78"/>
    </row>
    <row r="29" spans="1:6" ht="12.75">
      <c r="A29" s="69"/>
      <c r="B29" s="68" t="s">
        <v>234</v>
      </c>
      <c r="C29" s="69"/>
      <c r="D29" s="70">
        <v>0</v>
      </c>
      <c r="E29" s="78"/>
      <c r="F29" s="78"/>
    </row>
    <row r="30" spans="1:6" ht="12.75">
      <c r="A30" s="69"/>
      <c r="B30" s="68" t="s">
        <v>235</v>
      </c>
      <c r="C30" s="69"/>
      <c r="D30" s="70">
        <v>1000</v>
      </c>
      <c r="E30" s="78"/>
      <c r="F30" s="78"/>
    </row>
    <row r="31" spans="1:6" ht="12.75">
      <c r="A31" s="69"/>
      <c r="B31" s="68" t="s">
        <v>236</v>
      </c>
      <c r="C31" s="69"/>
      <c r="D31" s="70">
        <v>19634.98</v>
      </c>
      <c r="E31" s="78"/>
      <c r="F31" s="78"/>
    </row>
    <row r="32" spans="1:6" ht="12.75">
      <c r="A32" s="69"/>
      <c r="B32" s="68" t="s">
        <v>237</v>
      </c>
      <c r="C32" s="69"/>
      <c r="D32" s="70">
        <v>181250</v>
      </c>
      <c r="E32" s="78"/>
      <c r="F32" s="78"/>
    </row>
    <row r="33" spans="1:6" ht="12.75">
      <c r="A33" s="69"/>
      <c r="B33" s="68" t="s">
        <v>238</v>
      </c>
      <c r="C33" s="69"/>
      <c r="D33" s="70">
        <v>0</v>
      </c>
      <c r="E33" s="78"/>
      <c r="F33" s="78"/>
    </row>
    <row r="34" spans="1:6" ht="12.75">
      <c r="A34" s="69"/>
      <c r="B34" s="68" t="s">
        <v>239</v>
      </c>
      <c r="C34" s="69"/>
      <c r="D34" s="70">
        <v>0</v>
      </c>
      <c r="E34" s="78"/>
      <c r="F34" s="78"/>
    </row>
    <row r="35" spans="1:6" ht="12.75">
      <c r="A35" s="69"/>
      <c r="B35" s="68" t="s">
        <v>240</v>
      </c>
      <c r="C35" s="69"/>
      <c r="D35" s="70">
        <v>3600</v>
      </c>
      <c r="E35" s="78"/>
      <c r="F35" s="78"/>
    </row>
    <row r="36" spans="1:6" ht="12.75">
      <c r="A36" s="69"/>
      <c r="B36" s="68" t="s">
        <v>256</v>
      </c>
      <c r="C36" s="69"/>
      <c r="D36" s="70">
        <v>0</v>
      </c>
      <c r="E36" s="78"/>
      <c r="F36" s="78"/>
    </row>
    <row r="37" spans="1:6" ht="12.75">
      <c r="A37" s="69"/>
      <c r="B37" s="68" t="s">
        <v>241</v>
      </c>
      <c r="C37" s="69"/>
      <c r="D37" s="71">
        <v>963481.37</v>
      </c>
      <c r="E37" s="78"/>
      <c r="F37" s="78"/>
    </row>
    <row r="38" spans="1:6" ht="12.75">
      <c r="A38" s="69"/>
      <c r="B38" s="68" t="s">
        <v>242</v>
      </c>
      <c r="C38" s="69"/>
      <c r="D38" s="117">
        <v>279565.88</v>
      </c>
      <c r="E38" s="78"/>
      <c r="F38" s="78"/>
    </row>
    <row r="39" spans="1:6" ht="12.75">
      <c r="A39" s="68" t="s">
        <v>243</v>
      </c>
      <c r="B39" s="69"/>
      <c r="C39" s="69"/>
      <c r="D39" s="69"/>
      <c r="E39" s="78"/>
      <c r="F39" s="78"/>
    </row>
    <row r="40" spans="1:6" ht="12.75">
      <c r="A40" s="69"/>
      <c r="B40" s="68" t="s">
        <v>244</v>
      </c>
      <c r="C40" s="69"/>
      <c r="D40" s="70">
        <v>102685</v>
      </c>
      <c r="E40" s="78"/>
      <c r="F40" s="78"/>
    </row>
    <row r="41" spans="1:6" ht="12.75">
      <c r="A41" s="69"/>
      <c r="B41" s="68" t="s">
        <v>245</v>
      </c>
      <c r="C41" s="69"/>
      <c r="D41" s="70">
        <v>227</v>
      </c>
      <c r="E41" s="78"/>
      <c r="F41" s="78"/>
    </row>
    <row r="42" spans="1:6" ht="12.75">
      <c r="A42" s="69"/>
      <c r="B42" s="68" t="s">
        <v>246</v>
      </c>
      <c r="C42" s="69"/>
      <c r="D42" s="70">
        <v>250</v>
      </c>
      <c r="E42" s="78"/>
      <c r="F42" s="78"/>
    </row>
    <row r="43" spans="1:6" ht="12.75">
      <c r="A43" s="69"/>
      <c r="B43" s="68" t="s">
        <v>247</v>
      </c>
      <c r="C43" s="69"/>
      <c r="D43" s="70">
        <v>5558.73</v>
      </c>
      <c r="E43" s="78"/>
      <c r="F43" s="78"/>
    </row>
    <row r="44" spans="1:6" ht="12.75">
      <c r="A44" s="69"/>
      <c r="B44" s="68" t="s">
        <v>248</v>
      </c>
      <c r="C44" s="69"/>
      <c r="D44" s="70">
        <v>137283</v>
      </c>
      <c r="E44" s="78"/>
      <c r="F44" s="78"/>
    </row>
    <row r="45" spans="1:6" ht="12.75">
      <c r="A45" s="69"/>
      <c r="B45" s="68" t="s">
        <v>249</v>
      </c>
      <c r="C45" s="69"/>
      <c r="D45" s="71">
        <v>246003.73</v>
      </c>
      <c r="E45" s="78"/>
      <c r="F45" s="78"/>
    </row>
    <row r="46" spans="1:6" ht="12.75">
      <c r="A46" s="69"/>
      <c r="B46" s="68" t="s">
        <v>250</v>
      </c>
      <c r="C46" s="69"/>
      <c r="D46" s="70">
        <v>0</v>
      </c>
      <c r="E46" s="78"/>
      <c r="F46" s="78"/>
    </row>
    <row r="47" spans="1:6" ht="12.75">
      <c r="A47" s="69"/>
      <c r="B47" s="69"/>
      <c r="C47" s="69"/>
      <c r="D47" s="69"/>
      <c r="E47" s="78"/>
      <c r="F47" s="78"/>
    </row>
    <row r="48" spans="1:6" ht="12.75">
      <c r="A48" s="69"/>
      <c r="B48" s="118" t="s">
        <v>251</v>
      </c>
      <c r="C48" s="119"/>
      <c r="D48" s="120">
        <v>8245832.41</v>
      </c>
      <c r="E48" s="78"/>
      <c r="F48" s="78"/>
    </row>
    <row r="49" spans="1:6" ht="12.75">
      <c r="A49" s="119"/>
      <c r="B49" s="119"/>
      <c r="C49" s="119"/>
      <c r="D49" s="119"/>
      <c r="E49" s="78"/>
      <c r="F49" s="78"/>
    </row>
    <row r="50" spans="1:6" ht="12.75">
      <c r="A50" s="119"/>
      <c r="B50" s="118" t="s">
        <v>252</v>
      </c>
      <c r="C50" s="119"/>
      <c r="D50" s="120">
        <v>33562.15</v>
      </c>
      <c r="E50" s="78"/>
      <c r="F50" s="78"/>
    </row>
    <row r="51" spans="1:6" ht="12.75">
      <c r="A51" s="119"/>
      <c r="B51" s="119"/>
      <c r="C51" s="119"/>
      <c r="D51" s="119"/>
      <c r="E51" s="78"/>
      <c r="F51" s="78"/>
    </row>
    <row r="52" spans="1:6" ht="13.5" thickBot="1">
      <c r="A52" s="119"/>
      <c r="B52" s="118" t="s">
        <v>253</v>
      </c>
      <c r="C52" s="119"/>
      <c r="D52" s="121">
        <v>8279394.56</v>
      </c>
      <c r="E52" s="78"/>
      <c r="F52" s="78"/>
    </row>
    <row r="53" ht="13.5" thickTop="1"/>
  </sheetData>
  <sheetProtection/>
  <printOptions/>
  <pageMargins left="0.75" right="0.75" top="0.77" bottom="1" header="0.5" footer="0.5"/>
  <pageSetup horizontalDpi="600" verticalDpi="600" orientation="portrait" scale="85" r:id="rId1"/>
  <headerFooter alignWithMargins="0">
    <oddFooter>&amp;L&amp;"Arial,Bold"Vermont Student Assistance Corp.&amp;RPage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Katharine A. Armstrong</dc:creator>
  <cp:keywords/>
  <dc:description/>
  <cp:lastModifiedBy>VSAC</cp:lastModifiedBy>
  <cp:lastPrinted>2011-11-21T17:15:13Z</cp:lastPrinted>
  <dcterms:created xsi:type="dcterms:W3CDTF">2010-03-10T16:54:56Z</dcterms:created>
  <dcterms:modified xsi:type="dcterms:W3CDTF">2016-11-10T20:08:16Z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