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5440" windowHeight="6510" tabRatio="699"/>
  </bookViews>
  <sheets>
    <sheet name="Private" sheetId="1" r:id="rId1"/>
    <sheet name="Collection and Waterfall" sheetId="9" r:id="rId2"/>
    <sheet name="Balance Sheet" sheetId="7" r:id="rId3"/>
    <sheet name="Income Statement" sheetId="13" r:id="rId4"/>
  </sheets>
  <definedNames>
    <definedName name="_xlnm.Print_Area" localSheetId="2">'Balance Sheet'!$A$1:$E$56</definedName>
    <definedName name="_xlnm.Print_Area" localSheetId="1">'Collection and Waterfall'!$A$1:$N$133</definedName>
    <definedName name="_xlnm.Print_Area" localSheetId="3">'Income Statement'!$A$1:$E$52</definedName>
    <definedName name="_xlnm.Print_Area" localSheetId="0">Private!$A$1:$M$206</definedName>
    <definedName name="_xlnm.Print_Titles" localSheetId="1">'Collection and Waterfall'!$1:$6</definedName>
    <definedName name="_xlnm.Print_Titles" localSheetId="0">Private!$1:$11</definedName>
  </definedNames>
  <calcPr calcId="145621"/>
</workbook>
</file>

<file path=xl/calcChain.xml><?xml version="1.0" encoding="utf-8"?>
<calcChain xmlns="http://schemas.openxmlformats.org/spreadsheetml/2006/main">
  <c r="G19" i="7" l="1"/>
  <c r="F19" i="7"/>
  <c r="F18" i="7"/>
</calcChain>
</file>

<file path=xl/sharedStrings.xml><?xml version="1.0" encoding="utf-8"?>
<sst xmlns="http://schemas.openxmlformats.org/spreadsheetml/2006/main" count="538" uniqueCount="336">
  <si>
    <t>Issuer</t>
  </si>
  <si>
    <t>Deal Name</t>
  </si>
  <si>
    <t>Distribution Date</t>
  </si>
  <si>
    <t>Website</t>
  </si>
  <si>
    <t>Class</t>
  </si>
  <si>
    <t xml:space="preserve">Collection Period </t>
  </si>
  <si>
    <t>CUSIP</t>
  </si>
  <si>
    <t>Beg Princ Bal</t>
  </si>
  <si>
    <t>Principal Paid</t>
  </si>
  <si>
    <t>End Princ Bal</t>
  </si>
  <si>
    <t>Original Balance</t>
  </si>
  <si>
    <t>% of Securities</t>
  </si>
  <si>
    <t>(a) Footnotes</t>
  </si>
  <si>
    <t>(b) Footnotes</t>
  </si>
  <si>
    <t>Portfolio Summary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</si>
  <si>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</si>
  <si>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</si>
  <si>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</si>
  <si>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</si>
  <si>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</si>
  <si>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</si>
  <si>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</si>
  <si>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Total Trust Assets</t>
  </si>
  <si>
    <t>Weghted Average Maturity (WAM)</t>
  </si>
  <si>
    <t>Weighted Average Coupon (WAC)</t>
  </si>
  <si>
    <t>Number of Loans</t>
  </si>
  <si>
    <t>Number of Borrowers</t>
  </si>
  <si>
    <t>Funds and Accounts</t>
  </si>
  <si>
    <t>Total Assets</t>
  </si>
  <si>
    <t>Repayment</t>
  </si>
  <si>
    <t xml:space="preserve">    Current</t>
  </si>
  <si>
    <t>Claims in Progress</t>
  </si>
  <si>
    <t>Claims Denied</t>
  </si>
  <si>
    <t># of Loans</t>
  </si>
  <si>
    <t>Beginning</t>
  </si>
  <si>
    <t>Ending</t>
  </si>
  <si>
    <t>% of Balance</t>
  </si>
  <si>
    <t>Total Portfolio</t>
  </si>
  <si>
    <t>Balance</t>
  </si>
  <si>
    <t>Portfolio by School Type</t>
  </si>
  <si>
    <t>Total</t>
  </si>
  <si>
    <t>Monthly/Quarterly Distribution Report</t>
  </si>
  <si>
    <t>Overcollateralization Amount</t>
  </si>
  <si>
    <t>Specified Overcollateralization Amount (no Trigger)</t>
  </si>
  <si>
    <t>Balance Sheet and Parity</t>
  </si>
  <si>
    <t>Assets</t>
  </si>
  <si>
    <t xml:space="preserve">    Loans Receivable</t>
  </si>
  <si>
    <t>Liabilities</t>
  </si>
  <si>
    <t xml:space="preserve">   Bonds Payable</t>
  </si>
  <si>
    <t>Total Liabilities</t>
  </si>
  <si>
    <t xml:space="preserve">   Accrued  Interest Receivable on Loans</t>
  </si>
  <si>
    <t>Total Balance</t>
  </si>
  <si>
    <t>Average Borrower Indebtedness</t>
  </si>
  <si>
    <t>Rate</t>
  </si>
  <si>
    <t xml:space="preserve">   Accrued Interest on Senior Bonds</t>
  </si>
  <si>
    <t>Total Liabilities and Net Assets</t>
  </si>
  <si>
    <t>Balance Sheet</t>
  </si>
  <si>
    <t>Proprietary</t>
  </si>
  <si>
    <t xml:space="preserve">     Total Balance</t>
  </si>
  <si>
    <t>Monitoring Waterfall and Collections</t>
  </si>
  <si>
    <t>Collection Period</t>
  </si>
  <si>
    <t>Collection Activity</t>
  </si>
  <si>
    <t>Principal and Interest Distributions</t>
  </si>
  <si>
    <t>Collection Amount Received</t>
  </si>
  <si>
    <t>Interest Shortfall</t>
  </si>
  <si>
    <t>Recoveries</t>
  </si>
  <si>
    <t>Interest Carryover Due</t>
  </si>
  <si>
    <t>Interest Carryover Paid</t>
  </si>
  <si>
    <t>Interest Carryover</t>
  </si>
  <si>
    <t>Total Distribution Amount</t>
  </si>
  <si>
    <t>Investment Income</t>
  </si>
  <si>
    <t xml:space="preserve">Other Amounts Received in Collection 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</si>
  <si>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</si>
  <si>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</si>
  <si>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</si>
  <si>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</si>
  <si>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</si>
  <si>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</si>
  <si>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Delinquency Status</t>
  </si>
  <si>
    <t>Distribution by FICO Credit Scores</t>
  </si>
  <si>
    <t>Less than 650</t>
  </si>
  <si>
    <t>800 +</t>
  </si>
  <si>
    <t>As of Date</t>
  </si>
  <si>
    <t>Bal after Waterfall</t>
  </si>
  <si>
    <t>Cumulative Default Rate</t>
  </si>
  <si>
    <t xml:space="preserve">    30-59 Days Delinquent</t>
  </si>
  <si>
    <t xml:space="preserve">    60-89 Days Delinquent</t>
  </si>
  <si>
    <t xml:space="preserve">    90-119 Days Delinqent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</si>
  <si>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</si>
  <si>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</si>
  <si>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</si>
  <si>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</si>
  <si>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</si>
  <si>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</si>
  <si>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</si>
  <si>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Vocational</t>
  </si>
  <si>
    <t>Other / Unknown</t>
  </si>
  <si>
    <t>Vermont Student Assistance Corporation</t>
  </si>
  <si>
    <t xml:space="preserve">     Cash and Equivalents</t>
  </si>
  <si>
    <t xml:space="preserve">          Revenue</t>
  </si>
  <si>
    <t xml:space="preserve">          Loan Acquisition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</si>
  <si>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</si>
  <si>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</si>
  <si>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</si>
  <si>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</si>
  <si>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</si>
  <si>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</si>
  <si>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</si>
  <si>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</si>
  <si>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</si>
  <si>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 xml:space="preserve">     Other Assets</t>
  </si>
  <si>
    <t xml:space="preserve">          Def Bond Issuance, Net</t>
  </si>
  <si>
    <t xml:space="preserve">          Prepaid Expenses</t>
  </si>
  <si>
    <t xml:space="preserve">     Total Other Assets</t>
  </si>
  <si>
    <t>Liabilities and Net Assets</t>
  </si>
  <si>
    <t xml:space="preserve">     Liabilities</t>
  </si>
  <si>
    <t xml:space="preserve">          Senior Bonds Payable</t>
  </si>
  <si>
    <t xml:space="preserve">         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</si>
  <si>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</si>
  <si>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</si>
  <si>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</si>
  <si>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</si>
  <si>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</si>
  <si>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</si>
  <si>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Net Assets</t>
  </si>
  <si>
    <t xml:space="preserve">          Restricted by Bond Resolution</t>
  </si>
  <si>
    <t xml:space="preserve">     Total Net Assets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</si>
  <si>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</si>
  <si>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</si>
  <si>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</si>
  <si>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</si>
  <si>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Borrower Payments</t>
  </si>
  <si>
    <t xml:space="preserve">   Current Period Defaults and Write-offs</t>
  </si>
  <si>
    <t xml:space="preserve">   Cumulative Defaults and Write-offs</t>
  </si>
  <si>
    <t>Other Fees</t>
  </si>
  <si>
    <t>www.vsac.org</t>
  </si>
  <si>
    <t>Accrued Interest Carryover</t>
  </si>
  <si>
    <t>Exempt</t>
  </si>
  <si>
    <t>IRS Status</t>
  </si>
  <si>
    <t>Principal</t>
  </si>
  <si>
    <t>In School Deferred</t>
  </si>
  <si>
    <t>Interest Only Repayment</t>
  </si>
  <si>
    <t>Notes/Bonds</t>
  </si>
  <si>
    <t>Student Loan Backed Reporting - Private Loans</t>
  </si>
  <si>
    <t>Revenue Fund</t>
  </si>
  <si>
    <t>Available Funds at Beginning of Period</t>
  </si>
  <si>
    <r>
      <t>Second</t>
    </r>
    <r>
      <rPr>
        <sz val="10"/>
        <rFont val="Arial"/>
        <family val="2"/>
      </rPr>
      <t>: To the Operating Fund for payment of Servicing and Administrative Fees and Indenture Expenses</t>
    </r>
  </si>
  <si>
    <r>
      <t>Third</t>
    </r>
    <r>
      <rPr>
        <sz val="10"/>
        <rFont val="Arial"/>
        <family val="2"/>
      </rPr>
      <t>: To the Debt Service Fund - Interest Account</t>
    </r>
  </si>
  <si>
    <t>Debt Service Fund - Principal Account</t>
  </si>
  <si>
    <t>Debt Service Fund - Retirement Account</t>
  </si>
  <si>
    <t>Debt Service Reserve Fund</t>
  </si>
  <si>
    <r>
      <t>Fourth</t>
    </r>
    <r>
      <rPr>
        <sz val="10"/>
        <rFont val="Arial"/>
        <family val="2"/>
      </rPr>
      <t>: To the Debt Service Fund - Principal Account</t>
    </r>
  </si>
  <si>
    <r>
      <t>First</t>
    </r>
    <r>
      <rPr>
        <sz val="10"/>
        <rFont val="Arial"/>
        <family val="2"/>
      </rPr>
      <t>: To the Rebate Fund for Rebate or Excess Earnings Tax Compliance</t>
    </r>
  </si>
  <si>
    <r>
      <t>Fifth</t>
    </r>
    <r>
      <rPr>
        <sz val="10"/>
        <rFont val="Arial"/>
        <family val="2"/>
      </rPr>
      <t>: To the Debt Service Reserve Fund if necessary to restore the Debt Service Reserve Fund Requirement</t>
    </r>
  </si>
  <si>
    <t>Servicing Fees, Indenture and Program Expenses Due for Current Period</t>
  </si>
  <si>
    <t>Indenture Expenses</t>
  </si>
  <si>
    <t>Servicing and Administrative Fees</t>
  </si>
  <si>
    <t>Program Expenses</t>
  </si>
  <si>
    <t xml:space="preserve">          Debt Service Reserve</t>
  </si>
  <si>
    <t xml:space="preserve">          Cap Int</t>
  </si>
  <si>
    <t xml:space="preserve">          Debt Service - Interest</t>
  </si>
  <si>
    <t xml:space="preserve">          Debt Service - Principal</t>
  </si>
  <si>
    <t xml:space="preserve">          FIB</t>
  </si>
  <si>
    <t xml:space="preserve">          SAP</t>
  </si>
  <si>
    <t xml:space="preserve">          Bond Premium/Discount</t>
  </si>
  <si>
    <t xml:space="preserve">          Notes Payable</t>
  </si>
  <si>
    <t xml:space="preserve">          Revenue Account</t>
  </si>
  <si>
    <t xml:space="preserve">          Loan Acquisition Account</t>
  </si>
  <si>
    <t xml:space="preserve">          Cap Interest Account</t>
  </si>
  <si>
    <t xml:space="preserve">          Debt Service Reserve Account</t>
  </si>
  <si>
    <t xml:space="preserve">          Debt Service Account - Interest</t>
  </si>
  <si>
    <t xml:space="preserve">          Debt Service Account - Principal</t>
  </si>
  <si>
    <t xml:space="preserve">   Accrued Interest on Investment</t>
  </si>
  <si>
    <t xml:space="preserve">   Deferred Bond Issuance Costs</t>
  </si>
  <si>
    <t xml:space="preserve">   Total Accounts/Funds Balance</t>
  </si>
  <si>
    <t xml:space="preserve">   Prepaid Expenses</t>
  </si>
  <si>
    <t xml:space="preserve">   Allowance for Bad Debt</t>
  </si>
  <si>
    <t xml:space="preserve">   Unearned Student Loan Fees</t>
  </si>
  <si>
    <t xml:space="preserve">   Bond Discount/Premium</t>
  </si>
  <si>
    <t xml:space="preserve">   Due To/From other Funds</t>
  </si>
  <si>
    <t>Total Repayment (a)</t>
  </si>
  <si>
    <t>investorrelations@vsac.org</t>
  </si>
  <si>
    <t xml:space="preserve">    1-29 Days Delinquent</t>
  </si>
  <si>
    <t xml:space="preserve">    240-269 Days Delinquent</t>
  </si>
  <si>
    <t xml:space="preserve">    270+ Days Delinquent</t>
  </si>
  <si>
    <t>Portfolio by Current Loan Status</t>
  </si>
  <si>
    <t>Semi-Annual Interest Due</t>
  </si>
  <si>
    <t>Semi-Annual Interest Paid</t>
  </si>
  <si>
    <t>650 - 699</t>
  </si>
  <si>
    <t>700 - 749</t>
  </si>
  <si>
    <t>750 - 799</t>
  </si>
  <si>
    <t>Quarterly Income Statement</t>
  </si>
  <si>
    <t>Bond Direct Contribution</t>
  </si>
  <si>
    <t xml:space="preserve">     Revenue</t>
  </si>
  <si>
    <t xml:space="preserve">          Federal Interest Benefits</t>
  </si>
  <si>
    <t xml:space="preserve">          Special Allowance Payments</t>
  </si>
  <si>
    <t xml:space="preserve">          Interest on Investments</t>
  </si>
  <si>
    <t xml:space="preserve">          Interest and Fees/Student Loans</t>
  </si>
  <si>
    <t xml:space="preserve">          Other Income</t>
  </si>
  <si>
    <t xml:space="preserve">     Total Revenue</t>
  </si>
  <si>
    <t xml:space="preserve">     Bond Expenses</t>
  </si>
  <si>
    <t xml:space="preserve">          Bond/Note Interest</t>
  </si>
  <si>
    <t xml:space="preserve">          Amortization of Bond Discount/Premium</t>
  </si>
  <si>
    <t xml:space="preserve">          Lender Fees and Consolidation Fees</t>
  </si>
  <si>
    <t xml:space="preserve">          SAP Int Returned to DOE</t>
  </si>
  <si>
    <t xml:space="preserve">          VT Value Rebate Expense</t>
  </si>
  <si>
    <t xml:space="preserve">          Fees Paid on Borrower Behalf</t>
  </si>
  <si>
    <t xml:space="preserve">          Yield Exp - US Treasury</t>
  </si>
  <si>
    <t xml:space="preserve">          Yield Analysis</t>
  </si>
  <si>
    <t xml:space="preserve">          Rebate Exp - US Treasury</t>
  </si>
  <si>
    <t xml:space="preserve">          Rebate Analysis</t>
  </si>
  <si>
    <t xml:space="preserve">          Bad Debt Expense</t>
  </si>
  <si>
    <t xml:space="preserve">          Credit Enhancement</t>
  </si>
  <si>
    <t xml:space="preserve">          Auction Agent</t>
  </si>
  <si>
    <t xml:space="preserve">          Remarketing</t>
  </si>
  <si>
    <t xml:space="preserve">          Trustee Fees</t>
  </si>
  <si>
    <t xml:space="preserve">     Total Interest Expenses</t>
  </si>
  <si>
    <t>Total Direct Contribution</t>
  </si>
  <si>
    <t>Administrative Expense</t>
  </si>
  <si>
    <t xml:space="preserve">          Salaries and Benefits</t>
  </si>
  <si>
    <t xml:space="preserve">          Other General and Admin</t>
  </si>
  <si>
    <t xml:space="preserve">          Other Loan Finance Expense</t>
  </si>
  <si>
    <t xml:space="preserve">          Amortization of Bond Issuance</t>
  </si>
  <si>
    <t xml:space="preserve">          Subsidy Transfer to Ops</t>
  </si>
  <si>
    <t>Total Administrative</t>
  </si>
  <si>
    <t>Transfers</t>
  </si>
  <si>
    <t>BEGINNING NET ASSETS</t>
  </si>
  <si>
    <t>NET SURPLUS/(DEFICIT)</t>
  </si>
  <si>
    <t>ENDING NET ASSETS</t>
  </si>
  <si>
    <t>Portfolio Interest Rates</t>
  </si>
  <si>
    <t>Fixed Rate Loans</t>
  </si>
  <si>
    <t>Forbearance</t>
  </si>
  <si>
    <r>
      <t>Interim/Grace</t>
    </r>
    <r>
      <rPr>
        <i/>
        <sz val="10"/>
        <rFont val="Arial"/>
        <family val="2"/>
      </rPr>
      <t>(a)</t>
    </r>
  </si>
  <si>
    <t>Interim/Grace status loans are not fully disbursed</t>
  </si>
  <si>
    <t>Semi-Annual Interest Accrued</t>
  </si>
  <si>
    <t>Senior Parity % (a)</t>
  </si>
  <si>
    <t>Total Parity % (a)</t>
  </si>
  <si>
    <t xml:space="preserve">          Rating Agency Fees</t>
  </si>
  <si>
    <t>Parity calculation excludes non-cash items as outlined in the Master Indenture</t>
  </si>
  <si>
    <t>Weighted Average Payments Made</t>
  </si>
  <si>
    <t>W.A. Time until (a)</t>
  </si>
  <si>
    <t>% of Pool</t>
  </si>
  <si>
    <t>Conversion to Repayment</t>
  </si>
  <si>
    <t xml:space="preserve">    In School</t>
  </si>
  <si>
    <t>months</t>
  </si>
  <si>
    <t xml:space="preserve">    Grace</t>
  </si>
  <si>
    <t>Total Not Converted</t>
  </si>
  <si>
    <t>W.A. Time since</t>
  </si>
  <si>
    <t>Total Converted</t>
  </si>
  <si>
    <t>W.A. Time until Conversion to Repayment includes Grace period</t>
  </si>
  <si>
    <t>2011A-1</t>
  </si>
  <si>
    <t>92428C GD 0</t>
  </si>
  <si>
    <t>92428C GE 8</t>
  </si>
  <si>
    <t>92428C GF 5</t>
  </si>
  <si>
    <t>92428C GG 3</t>
  </si>
  <si>
    <t>92428C GH 1</t>
  </si>
  <si>
    <t>92428C GJ 7</t>
  </si>
  <si>
    <t>92428C GK 4</t>
  </si>
  <si>
    <t>92428C GL 2</t>
  </si>
  <si>
    <t>92428C GM 0</t>
  </si>
  <si>
    <t>92428C GN 8</t>
  </si>
  <si>
    <t>92428C GP 3</t>
  </si>
  <si>
    <t>92428C GQ 1</t>
  </si>
  <si>
    <t>92428C GR 9</t>
  </si>
  <si>
    <t>92428C GC 2</t>
  </si>
  <si>
    <t>Matdate</t>
  </si>
  <si>
    <t>2011 A Indenture</t>
  </si>
  <si>
    <t>2011 A</t>
  </si>
  <si>
    <t>2011A-1 Trust</t>
  </si>
  <si>
    <t>Student Loans Receivable Activity</t>
  </si>
  <si>
    <t>Beginning Balance</t>
  </si>
  <si>
    <t>Interest Caps</t>
  </si>
  <si>
    <t>Claim Payments</t>
  </si>
  <si>
    <t>Consolidation Payments</t>
  </si>
  <si>
    <t>Disbursements</t>
  </si>
  <si>
    <t>Refunds to Borrower</t>
  </si>
  <si>
    <t>Borrower Benefit Rebates</t>
  </si>
  <si>
    <t>School Refunds</t>
  </si>
  <si>
    <t xml:space="preserve">Write-offs </t>
  </si>
  <si>
    <t>Miscellaneous Adjustments</t>
  </si>
  <si>
    <t>Ending Balance</t>
  </si>
  <si>
    <t>Weighted Average FICO Score</t>
  </si>
  <si>
    <t>Available Funds</t>
  </si>
  <si>
    <t>Capitalized Interest Fund</t>
  </si>
  <si>
    <t>Periodic Principal Distribution Amount Due</t>
  </si>
  <si>
    <t>Principal Shortfall</t>
  </si>
  <si>
    <t>Principal and Interest Distribution Summary</t>
  </si>
  <si>
    <t>Periodic Principal Paid</t>
  </si>
  <si>
    <t>Collateral Pool Characteristics</t>
  </si>
  <si>
    <t>Amount ($)</t>
  </si>
  <si>
    <r>
      <t>Original</t>
    </r>
    <r>
      <rPr>
        <sz val="10"/>
        <rFont val="Arial"/>
        <family val="2"/>
      </rPr>
      <t xml:space="preserve"> Pool Balance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</si>
  <si>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prefunding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</si>
  <si>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recycling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</si>
  <si>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additional note issuance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</si>
  <si>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removed through loan sales / buybacks</t>
    </r>
  </si>
  <si>
    <t>Cumulative Interest Capitalized on above loans</t>
  </si>
  <si>
    <r>
      <t xml:space="preserve">Ending </t>
    </r>
    <r>
      <rPr>
        <b/>
        <u/>
        <sz val="10"/>
        <rFont val="Arial"/>
        <family val="2"/>
      </rPr>
      <t>Original</t>
    </r>
    <r>
      <rPr>
        <b/>
        <sz val="10"/>
        <rFont val="Arial"/>
        <family val="2"/>
      </rPr>
      <t xml:space="preserve"> Pool Balance</t>
    </r>
  </si>
  <si>
    <t>Cumulative Entered Repayment Balance</t>
  </si>
  <si>
    <t>Current amount in repayment ($)</t>
  </si>
  <si>
    <t>Cumulative Principal Collections (Scheduled and Voluntary) ($)</t>
  </si>
  <si>
    <t>Includes loans in Repayment and Interest Only Repayment, net of Refunds Due</t>
  </si>
  <si>
    <t>Portfolio by Original Repayment Option</t>
  </si>
  <si>
    <t>Immediate Repayment</t>
  </si>
  <si>
    <t>Deferred Repayment</t>
  </si>
  <si>
    <t xml:space="preserve">      Loans for which claims have been filed but not yet paid as of Distribution Date</t>
  </si>
  <si>
    <t xml:space="preserve">   Cumulative Purchases and Originations</t>
  </si>
  <si>
    <t>Cumulative Default Rate (1)</t>
  </si>
  <si>
    <t>Recovery Rate (2)</t>
  </si>
  <si>
    <t>Cumulative Net Loss (3)</t>
  </si>
  <si>
    <t>1) (Cumulative Defaults and Write-offs + Claims Filed Not Paid) / Cumulative Purchases and Originations</t>
  </si>
  <si>
    <t>2) (Payments from Guarantor + Borrower Recoveries) / Cumulative Defaults and Write-offs</t>
  </si>
  <si>
    <t>3) (Cumulative Defaults and Write-offs + Claims Filed Not Paid) - (Payments from Guarantor + Borrower Recoveries) /</t>
  </si>
  <si>
    <t xml:space="preserve">     Cumulative Purchases and Originations</t>
  </si>
  <si>
    <t>Interest Accrual</t>
  </si>
  <si>
    <t>Debt Service Fund - Interest Account (a)</t>
  </si>
  <si>
    <t>Excluded from Available Funds</t>
  </si>
  <si>
    <t>Cumulative Defaults and Write-offs ($)</t>
  </si>
  <si>
    <t xml:space="preserve">          Debt Service Retirement Account</t>
  </si>
  <si>
    <t xml:space="preserve">          Debt Service Account - Retirement</t>
  </si>
  <si>
    <t xml:space="preserve">   Accrued Yield and Rebate - US Treasury</t>
  </si>
  <si>
    <t>Reduced Payment Forbearance</t>
  </si>
  <si>
    <t>Reduced Payment</t>
  </si>
  <si>
    <t xml:space="preserve">Remaining amounts in Retirement Fund </t>
  </si>
  <si>
    <r>
      <t>Sixth</t>
    </r>
    <r>
      <rPr>
        <sz val="10"/>
        <rFont val="Arial"/>
        <family val="2"/>
      </rPr>
      <t>: To the Debt Service Fund - Interest Account for any Subordinate Bonds</t>
    </r>
  </si>
  <si>
    <r>
      <t>Seventh</t>
    </r>
    <r>
      <rPr>
        <sz val="10"/>
        <rFont val="Arial"/>
        <family val="2"/>
      </rPr>
      <t>: To the Debt Service Fund - Principal Account for any Subordinate Bonds</t>
    </r>
  </si>
  <si>
    <r>
      <t>Eighth:</t>
    </r>
    <r>
      <rPr>
        <sz val="10"/>
        <rFont val="Arial"/>
        <family val="2"/>
      </rPr>
      <t xml:space="preserve"> To the Operating Fund for payment of Subordinate Administrative Fees</t>
    </r>
  </si>
  <si>
    <r>
      <t xml:space="preserve">Ninth: </t>
    </r>
    <r>
      <rPr>
        <sz val="10"/>
        <rFont val="Arial"/>
        <family val="2"/>
      </rPr>
      <t>To the Student Loan Fund during any Recycling Period</t>
    </r>
  </si>
  <si>
    <r>
      <rPr>
        <b/>
        <sz val="10"/>
        <rFont val="Arial"/>
        <family val="2"/>
      </rPr>
      <t>Tenth</t>
    </r>
    <r>
      <rPr>
        <sz val="10"/>
        <rFont val="Arial"/>
        <family val="2"/>
      </rPr>
      <t xml:space="preserve">: To the Debt Service Fund - Retirement Account </t>
    </r>
  </si>
  <si>
    <r>
      <rPr>
        <b/>
        <sz val="10"/>
        <rFont val="Arial"/>
        <family val="2"/>
      </rPr>
      <t>Eleventh</t>
    </r>
    <r>
      <rPr>
        <sz val="10"/>
        <rFont val="Arial"/>
        <family val="2"/>
      </rPr>
      <t>: To the Statefor any unreimbursed amounts appropriated by the State</t>
    </r>
  </si>
  <si>
    <t>Total Fees and Indenture Expenses</t>
  </si>
  <si>
    <t xml:space="preserve"> 06/30/16</t>
  </si>
  <si>
    <r>
      <t>Twelfth</t>
    </r>
    <r>
      <rPr>
        <sz val="10"/>
        <rFont val="Arial"/>
        <family val="2"/>
      </rPr>
      <t>: Released to the Corporation if certain parity conditions are met</t>
    </r>
  </si>
  <si>
    <t>6/1/16 - 9/30/16</t>
  </si>
  <si>
    <t xml:space="preserve"> 09/30/16</t>
  </si>
  <si>
    <t>07/01/16- 09/30/16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</si>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</sst>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0.000%"/>
    <numFmt numFmtId="168" formatCode="&quot;$&quot;#,##0"/>
    <numFmt numFmtId="169" formatCode="m\/d\/yyyy"/>
    <numFmt numFmtId="170" formatCode="0.0"/>
    <numFmt numFmtId="171" formatCode="#,##0.0"/>
    <numFmt numFmtId="172" formatCode="0.0_);\(0.0\)"/>
    <numFmt numFmtId="173" formatCode="&quot;$&quot;#,##0;\(&quot;$&quot;#,##0\)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3.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.9"/>
      <name val="Arial"/>
      <family val="2"/>
    </font>
    <font>
      <sz val="10"/>
      <name val="Arial"/>
      <family val="2"/>
    </font>
    <font>
      <sz val="8.050000000000000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.0500000000000007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.0500000000000007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7" fillId="0" borderId="0"/>
    <xf numFmtId="0" fontId="33" fillId="16" borderId="0"/>
    <xf numFmtId="0" fontId="33" fillId="16" borderId="0"/>
    <xf numFmtId="0" fontId="7" fillId="0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Fill="1" applyBorder="1"/>
    <xf numFmtId="0" fontId="5" fillId="0" borderId="0" xfId="0" applyFont="1" applyFill="1" applyBorder="1"/>
    <xf numFmtId="0" fontId="0" fillId="0" borderId="24" xfId="0" applyFill="1" applyBorder="1"/>
    <xf numFmtId="0" fontId="2" fillId="0" borderId="0" xfId="0" applyFont="1" applyFill="1" applyBorder="1"/>
    <xf numFmtId="0" fontId="2" fillId="0" borderId="24" xfId="0" applyFont="1" applyFill="1" applyBorder="1"/>
    <xf numFmtId="0" fontId="4" fillId="0" borderId="0" xfId="0" applyFont="1" applyFill="1" applyBorder="1" applyAlignment="1">
      <alignment vertical="center" wrapText="1"/>
    </xf>
    <xf numFmtId="0" fontId="0" fillId="0" borderId="11" xfId="0" applyFill="1" applyBorder="1"/>
    <xf numFmtId="0" fontId="0" fillId="0" borderId="0" xfId="0" applyFill="1"/>
    <xf numFmtId="0" fontId="0" fillId="0" borderId="16" xfId="0" applyFill="1" applyBorder="1"/>
    <xf numFmtId="0" fontId="2" fillId="0" borderId="11" xfId="0" applyFont="1" applyFill="1" applyBorder="1"/>
    <xf numFmtId="0" fontId="2" fillId="0" borderId="17" xfId="0" applyFont="1" applyFill="1" applyBorder="1"/>
    <xf numFmtId="0" fontId="0" fillId="0" borderId="17" xfId="0" applyFill="1" applyBorder="1"/>
    <xf numFmtId="0" fontId="0" fillId="0" borderId="14" xfId="0" applyFill="1" applyBorder="1"/>
    <xf numFmtId="0" fontId="7" fillId="0" borderId="0" xfId="0" applyFont="1" applyFill="1"/>
    <xf numFmtId="0" fontId="7" fillId="0" borderId="0" xfId="0" applyFont="1" applyFill="1" applyBorder="1"/>
    <xf numFmtId="0" fontId="7" fillId="0" borderId="24" xfId="0" applyFont="1" applyFill="1" applyBorder="1"/>
    <xf numFmtId="0" fontId="7" fillId="0" borderId="11" xfId="0" applyFont="1" applyFill="1" applyBorder="1"/>
    <xf numFmtId="0" fontId="5" fillId="0" borderId="29" xfId="0" applyFont="1" applyFill="1" applyBorder="1"/>
    <xf numFmtId="0" fontId="5" fillId="0" borderId="17" xfId="0" applyFont="1" applyFill="1" applyBorder="1"/>
    <xf numFmtId="0" fontId="2" fillId="0" borderId="23" xfId="0" applyFont="1" applyFill="1" applyBorder="1"/>
    <xf numFmtId="168" fontId="7" fillId="0" borderId="34" xfId="0" applyNumberFormat="1" applyFont="1" applyFill="1" applyBorder="1" applyAlignment="1">
      <alignment horizontal="center"/>
    </xf>
    <xf numFmtId="168" fontId="7" fillId="0" borderId="35" xfId="0" applyNumberFormat="1" applyFont="1" applyFill="1" applyBorder="1" applyAlignment="1">
      <alignment horizontal="center"/>
    </xf>
    <xf numFmtId="43" fontId="7" fillId="0" borderId="0" xfId="0" applyNumberFormat="1" applyFont="1" applyFill="1"/>
    <xf numFmtId="0" fontId="32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/>
    <xf numFmtId="0" fontId="35" fillId="0" borderId="0" xfId="0" applyFont="1" applyAlignment="1">
      <alignment horizontal="center" vertical="center"/>
    </xf>
    <xf numFmtId="0" fontId="36" fillId="0" borderId="0" xfId="0" applyNumberFormat="1" applyFont="1" applyFill="1" applyBorder="1" applyAlignment="1" applyProtection="1"/>
    <xf numFmtId="0" fontId="35" fillId="0" borderId="44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NumberFormat="1" applyFont="1" applyFill="1" applyBorder="1" applyAlignment="1" applyProtection="1"/>
    <xf numFmtId="7" fontId="37" fillId="0" borderId="0" xfId="0" applyNumberFormat="1" applyFont="1" applyAlignment="1">
      <alignment horizontal="right" vertical="center"/>
    </xf>
    <xf numFmtId="7" fontId="37" fillId="0" borderId="45" xfId="0" applyNumberFormat="1" applyFont="1" applyBorder="1" applyAlignment="1">
      <alignment horizontal="right" vertical="center"/>
    </xf>
    <xf numFmtId="7" fontId="37" fillId="0" borderId="46" xfId="0" applyNumberFormat="1" applyFont="1" applyBorder="1" applyAlignment="1">
      <alignment horizontal="right" vertical="center"/>
    </xf>
    <xf numFmtId="7" fontId="37" fillId="0" borderId="47" xfId="0" applyNumberFormat="1" applyFont="1" applyBorder="1" applyAlignment="1">
      <alignment horizontal="right" vertical="center"/>
    </xf>
    <xf numFmtId="0" fontId="0" fillId="0" borderId="12" xfId="0" applyFill="1" applyBorder="1" applyAlignment="1">
      <alignment horizontal="left"/>
    </xf>
    <xf numFmtId="0" fontId="32" fillId="0" borderId="0" xfId="0" applyFont="1"/>
    <xf numFmtId="169" fontId="40" fillId="0" borderId="0" xfId="0" applyNumberFormat="1" applyFont="1" applyAlignment="1">
      <alignment horizontal="left" vertical="center"/>
    </xf>
    <xf numFmtId="0" fontId="41" fillId="0" borderId="0" xfId="0" applyNumberFormat="1" applyFont="1" applyFill="1" applyBorder="1" applyAlignment="1" applyProtection="1"/>
    <xf numFmtId="0" fontId="41" fillId="0" borderId="0" xfId="0" applyFont="1"/>
    <xf numFmtId="0" fontId="34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168" fontId="2" fillId="0" borderId="36" xfId="28" applyNumberFormat="1" applyFont="1" applyFill="1" applyBorder="1"/>
    <xf numFmtId="168" fontId="2" fillId="0" borderId="51" xfId="28" applyNumberFormat="1" applyFont="1" applyFill="1" applyBorder="1"/>
    <xf numFmtId="168" fontId="7" fillId="0" borderId="36" xfId="0" applyNumberFormat="1" applyFont="1" applyFill="1" applyBorder="1" applyAlignment="1">
      <alignment horizontal="center"/>
    </xf>
    <xf numFmtId="7" fontId="7" fillId="0" borderId="0" xfId="0" applyNumberFormat="1" applyFont="1" applyFill="1"/>
    <xf numFmtId="7" fontId="2" fillId="0" borderId="0" xfId="0" applyNumberFormat="1" applyFont="1" applyFill="1"/>
    <xf numFmtId="7" fontId="37" fillId="0" borderId="44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4" fillId="0" borderId="0" xfId="0" applyNumberFormat="1" applyFont="1" applyFill="1" applyBorder="1" applyAlignment="1" applyProtection="1"/>
    <xf numFmtId="7" fontId="43" fillId="0" borderId="0" xfId="0" applyNumberFormat="1" applyFont="1" applyAlignment="1">
      <alignment horizontal="right" vertical="center"/>
    </xf>
    <xf numFmtId="7" fontId="43" fillId="0" borderId="47" xfId="0" applyNumberFormat="1" applyFont="1" applyBorder="1" applyAlignment="1">
      <alignment horizontal="right" vertical="center"/>
    </xf>
    <xf numFmtId="7" fontId="39" fillId="0" borderId="0" xfId="0" applyNumberFormat="1" applyFont="1"/>
    <xf numFmtId="10" fontId="7" fillId="0" borderId="0" xfId="0" applyNumberFormat="1" applyFont="1" applyFill="1" applyBorder="1"/>
    <xf numFmtId="0" fontId="7" fillId="0" borderId="16" xfId="0" applyFont="1" applyFill="1" applyBorder="1"/>
    <xf numFmtId="0" fontId="7" fillId="0" borderId="10" xfId="0" applyFont="1" applyFill="1" applyBorder="1"/>
    <xf numFmtId="0" fontId="7" fillId="0" borderId="12" xfId="0" applyFont="1" applyFill="1" applyBorder="1"/>
    <xf numFmtId="0" fontId="2" fillId="0" borderId="36" xfId="0" applyFont="1" applyFill="1" applyBorder="1" applyAlignment="1">
      <alignment horizontal="center"/>
    </xf>
    <xf numFmtId="10" fontId="7" fillId="0" borderId="12" xfId="47" applyNumberFormat="1" applyFont="1" applyFill="1" applyBorder="1" applyAlignment="1">
      <alignment horizontal="center"/>
    </xf>
    <xf numFmtId="10" fontId="7" fillId="0" borderId="26" xfId="47" applyNumberFormat="1" applyFont="1" applyFill="1" applyBorder="1" applyAlignment="1">
      <alignment horizontal="center"/>
    </xf>
    <xf numFmtId="168" fontId="7" fillId="0" borderId="19" xfId="0" applyNumberFormat="1" applyFont="1" applyFill="1" applyBorder="1"/>
    <xf numFmtId="10" fontId="7" fillId="0" borderId="0" xfId="47" applyNumberFormat="1" applyFont="1" applyFill="1" applyBorder="1" applyAlignment="1">
      <alignment horizontal="center"/>
    </xf>
    <xf numFmtId="0" fontId="7" fillId="0" borderId="34" xfId="0" applyFont="1" applyFill="1" applyBorder="1"/>
    <xf numFmtId="0" fontId="0" fillId="0" borderId="38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9" fontId="2" fillId="0" borderId="36" xfId="47" applyFont="1" applyFill="1" applyBorder="1"/>
    <xf numFmtId="0" fontId="5" fillId="0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10" fontId="2" fillId="0" borderId="51" xfId="47" applyNumberFormat="1" applyFont="1" applyFill="1" applyBorder="1" applyAlignment="1"/>
    <xf numFmtId="0" fontId="0" fillId="0" borderId="26" xfId="0" applyFill="1" applyBorder="1" applyAlignment="1"/>
    <xf numFmtId="172" fontId="2" fillId="0" borderId="0" xfId="47" applyNumberFormat="1" applyFont="1" applyFill="1" applyBorder="1" applyAlignment="1">
      <alignment horizontal="right"/>
    </xf>
    <xf numFmtId="172" fontId="2" fillId="0" borderId="24" xfId="47" applyNumberFormat="1" applyFont="1" applyFill="1" applyBorder="1" applyAlignment="1">
      <alignment horizontal="right"/>
    </xf>
    <xf numFmtId="0" fontId="2" fillId="0" borderId="3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 wrapText="1"/>
    </xf>
    <xf numFmtId="0" fontId="3" fillId="0" borderId="16" xfId="0" applyFont="1" applyFill="1" applyBorder="1"/>
    <xf numFmtId="0" fontId="5" fillId="0" borderId="12" xfId="0" applyFont="1" applyFill="1" applyBorder="1" applyAlignment="1">
      <alignment horizontal="center" wrapText="1"/>
    </xf>
    <xf numFmtId="0" fontId="5" fillId="0" borderId="29" xfId="0" applyFont="1" applyFill="1" applyBorder="1" applyAlignment="1">
      <alignment wrapText="1"/>
    </xf>
    <xf numFmtId="10" fontId="7" fillId="0" borderId="42" xfId="47" applyNumberFormat="1" applyFont="1" applyFill="1" applyBorder="1" applyAlignment="1">
      <alignment horizontal="right"/>
    </xf>
    <xf numFmtId="10" fontId="7" fillId="0" borderId="40" xfId="47" applyNumberFormat="1" applyFont="1" applyFill="1" applyBorder="1" applyAlignment="1">
      <alignment horizontal="right"/>
    </xf>
    <xf numFmtId="0" fontId="3" fillId="0" borderId="15" xfId="0" applyFont="1" applyFill="1" applyBorder="1"/>
    <xf numFmtId="0" fontId="5" fillId="0" borderId="16" xfId="0" applyFont="1" applyFill="1" applyBorder="1"/>
    <xf numFmtId="0" fontId="2" fillId="0" borderId="21" xfId="0" applyFont="1" applyFill="1" applyBorder="1"/>
    <xf numFmtId="0" fontId="5" fillId="0" borderId="18" xfId="0" applyFont="1" applyFill="1" applyBorder="1"/>
    <xf numFmtId="0" fontId="2" fillId="0" borderId="25" xfId="0" applyFont="1" applyFill="1" applyBorder="1"/>
    <xf numFmtId="0" fontId="2" fillId="0" borderId="27" xfId="0" applyFont="1" applyFill="1" applyBorder="1" applyAlignment="1">
      <alignment horizontal="left"/>
    </xf>
    <xf numFmtId="0" fontId="5" fillId="0" borderId="41" xfId="0" applyFont="1" applyFill="1" applyBorder="1"/>
    <xf numFmtId="5" fontId="7" fillId="0" borderId="39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0" fontId="5" fillId="0" borderId="42" xfId="0" applyFont="1" applyFill="1" applyBorder="1"/>
    <xf numFmtId="0" fontId="7" fillId="0" borderId="53" xfId="0" applyFont="1" applyFill="1" applyBorder="1" applyAlignment="1">
      <alignment horizontal="left" indent="1"/>
    </xf>
    <xf numFmtId="0" fontId="5" fillId="0" borderId="40" xfId="0" applyFont="1" applyFill="1" applyBorder="1"/>
    <xf numFmtId="5" fontId="7" fillId="0" borderId="37" xfId="0" applyNumberFormat="1" applyFont="1" applyFill="1" applyBorder="1" applyAlignment="1">
      <alignment horizontal="right"/>
    </xf>
    <xf numFmtId="5" fontId="7" fillId="0" borderId="38" xfId="0" applyNumberFormat="1" applyFont="1" applyFill="1" applyBorder="1" applyAlignment="1">
      <alignment horizontal="right"/>
    </xf>
    <xf numFmtId="0" fontId="7" fillId="0" borderId="23" xfId="0" applyFont="1" applyFill="1" applyBorder="1" applyAlignment="1">
      <alignment horizontal="left" indent="1"/>
    </xf>
    <xf numFmtId="0" fontId="5" fillId="0" borderId="24" xfId="0" applyFont="1" applyFill="1" applyBorder="1"/>
    <xf numFmtId="5" fontId="7" fillId="0" borderId="26" xfId="0" applyNumberFormat="1" applyFont="1" applyFill="1" applyBorder="1" applyAlignment="1">
      <alignment horizontal="center"/>
    </xf>
    <xf numFmtId="5" fontId="7" fillId="0" borderId="12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indent="1"/>
    </xf>
    <xf numFmtId="5" fontId="7" fillId="0" borderId="14" xfId="0" applyNumberFormat="1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" fillId="0" borderId="34" xfId="0" applyFont="1" applyFill="1" applyBorder="1" applyAlignment="1">
      <alignment horizontal="center"/>
    </xf>
    <xf numFmtId="171" fontId="2" fillId="0" borderId="49" xfId="47" applyNumberFormat="1" applyFont="1" applyFill="1" applyBorder="1" applyAlignment="1">
      <alignment horizontal="right"/>
    </xf>
    <xf numFmtId="171" fontId="2" fillId="0" borderId="50" xfId="47" applyNumberFormat="1" applyFont="1" applyFill="1" applyBorder="1" applyAlignment="1">
      <alignment horizontal="right"/>
    </xf>
    <xf numFmtId="0" fontId="42" fillId="0" borderId="27" xfId="0" applyFont="1" applyFill="1" applyBorder="1"/>
    <xf numFmtId="0" fontId="7" fillId="0" borderId="23" xfId="0" applyFont="1" applyFill="1" applyBorder="1"/>
    <xf numFmtId="0" fontId="2" fillId="0" borderId="13" xfId="0" applyFont="1" applyFill="1" applyBorder="1"/>
    <xf numFmtId="0" fontId="7" fillId="0" borderId="27" xfId="0" applyFont="1" applyFill="1" applyBorder="1"/>
    <xf numFmtId="173" fontId="2" fillId="0" borderId="38" xfId="0" applyNumberFormat="1" applyFont="1" applyFill="1" applyBorder="1"/>
    <xf numFmtId="173" fontId="2" fillId="0" borderId="12" xfId="0" applyNumberFormat="1" applyFont="1" applyFill="1" applyBorder="1"/>
    <xf numFmtId="173" fontId="2" fillId="0" borderId="14" xfId="0" applyNumberFormat="1" applyFont="1" applyFill="1" applyBorder="1"/>
    <xf numFmtId="0" fontId="1" fillId="0" borderId="0" xfId="0" applyFont="1" applyFill="1" applyBorder="1"/>
    <xf numFmtId="0" fontId="2" fillId="0" borderId="19" xfId="0" applyFont="1" applyFill="1" applyBorder="1"/>
    <xf numFmtId="0" fontId="7" fillId="0" borderId="36" xfId="0" applyFont="1" applyFill="1" applyBorder="1"/>
    <xf numFmtId="0" fontId="5" fillId="0" borderId="10" xfId="0" applyFont="1" applyFill="1" applyBorder="1"/>
    <xf numFmtId="0" fontId="5" fillId="0" borderId="23" xfId="0" applyFont="1" applyFill="1" applyBorder="1"/>
    <xf numFmtId="0" fontId="5" fillId="0" borderId="26" xfId="0" applyFont="1" applyFill="1" applyBorder="1"/>
    <xf numFmtId="0" fontId="0" fillId="0" borderId="27" xfId="0" applyFill="1" applyBorder="1"/>
    <xf numFmtId="0" fontId="0" fillId="0" borderId="29" xfId="0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1" fillId="0" borderId="11" xfId="0" applyFont="1" applyFill="1" applyBorder="1"/>
    <xf numFmtId="10" fontId="0" fillId="0" borderId="12" xfId="52" applyNumberFormat="1" applyFont="1" applyFill="1" applyBorder="1" applyAlignment="1">
      <alignment horizontal="right"/>
    </xf>
    <xf numFmtId="10" fontId="0" fillId="0" borderId="26" xfId="52" applyNumberFormat="1" applyFont="1" applyFill="1" applyBorder="1" applyAlignment="1">
      <alignment horizontal="right"/>
    </xf>
    <xf numFmtId="0" fontId="4" fillId="0" borderId="11" xfId="0" applyFont="1" applyFill="1" applyBorder="1"/>
    <xf numFmtId="0" fontId="4" fillId="0" borderId="13" xfId="0" applyFont="1" applyFill="1" applyBorder="1"/>
    <xf numFmtId="0" fontId="1" fillId="0" borderId="23" xfId="0" applyFont="1" applyFill="1" applyBorder="1"/>
    <xf numFmtId="0" fontId="1" fillId="0" borderId="0" xfId="0" applyNumberFormat="1" applyFont="1" applyFill="1" applyBorder="1" applyAlignment="1" applyProtection="1"/>
    <xf numFmtId="10" fontId="39" fillId="0" borderId="0" xfId="47" applyNumberFormat="1" applyFont="1"/>
    <xf numFmtId="7" fontId="38" fillId="0" borderId="0" xfId="0" applyNumberFormat="1" applyFont="1" applyFill="1" applyBorder="1" applyAlignment="1" applyProtection="1"/>
    <xf numFmtId="5" fontId="7" fillId="0" borderId="0" xfId="0" applyNumberFormat="1" applyFont="1" applyFill="1" applyBorder="1" applyAlignment="1">
      <alignment horizontal="center"/>
    </xf>
    <xf numFmtId="14" fontId="2" fillId="0" borderId="2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7" fontId="38" fillId="0" borderId="0" xfId="0" applyNumberFormat="1" applyFont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2" fillId="0" borderId="1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8" fillId="0" borderId="0" xfId="36" applyFill="1" applyBorder="1" applyAlignment="1" applyProtection="1">
      <alignment horizontal="left"/>
    </xf>
    <xf numFmtId="0" fontId="7" fillId="0" borderId="12" xfId="0" applyFont="1" applyFill="1" applyBorder="1" applyAlignment="1">
      <alignment horizontal="left"/>
    </xf>
    <xf numFmtId="0" fontId="2" fillId="0" borderId="16" xfId="0" applyFont="1" applyFill="1" applyBorder="1"/>
    <xf numFmtId="0" fontId="7" fillId="0" borderId="19" xfId="0" applyFont="1" applyFill="1" applyBorder="1"/>
    <xf numFmtId="10" fontId="2" fillId="0" borderId="19" xfId="47" applyNumberFormat="1" applyFont="1" applyFill="1" applyBorder="1"/>
    <xf numFmtId="0" fontId="7" fillId="0" borderId="34" xfId="0" applyFont="1" applyFill="1" applyBorder="1" applyAlignment="1">
      <alignment horizontal="center"/>
    </xf>
    <xf numFmtId="167" fontId="7" fillId="0" borderId="34" xfId="47" applyNumberFormat="1" applyFont="1" applyFill="1" applyBorder="1" applyAlignment="1">
      <alignment horizontal="center"/>
    </xf>
    <xf numFmtId="10" fontId="26" fillId="0" borderId="34" xfId="47" applyNumberFormat="1" applyFont="1" applyFill="1" applyBorder="1" applyAlignment="1">
      <alignment horizontal="center"/>
    </xf>
    <xf numFmtId="14" fontId="7" fillId="0" borderId="12" xfId="47" applyNumberFormat="1" applyFont="1" applyFill="1" applyBorder="1" applyAlignment="1">
      <alignment horizontal="center"/>
    </xf>
    <xf numFmtId="0" fontId="7" fillId="0" borderId="35" xfId="0" applyFont="1" applyFill="1" applyBorder="1"/>
    <xf numFmtId="0" fontId="7" fillId="0" borderId="35" xfId="0" applyFont="1" applyFill="1" applyBorder="1" applyAlignment="1">
      <alignment horizontal="center"/>
    </xf>
    <xf numFmtId="167" fontId="7" fillId="0" borderId="35" xfId="47" applyNumberFormat="1" applyFont="1" applyFill="1" applyBorder="1" applyAlignment="1">
      <alignment horizontal="center"/>
    </xf>
    <xf numFmtId="10" fontId="26" fillId="0" borderId="35" xfId="47" applyNumberFormat="1" applyFont="1" applyFill="1" applyBorder="1" applyAlignment="1">
      <alignment horizontal="center"/>
    </xf>
    <xf numFmtId="14" fontId="7" fillId="0" borderId="12" xfId="0" applyNumberFormat="1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10" fontId="7" fillId="0" borderId="36" xfId="47" applyNumberFormat="1" applyFont="1" applyFill="1" applyBorder="1" applyAlignment="1">
      <alignment horizontal="center"/>
    </xf>
    <xf numFmtId="10" fontId="26" fillId="0" borderId="36" xfId="47" applyNumberFormat="1" applyFont="1" applyFill="1" applyBorder="1" applyAlignment="1">
      <alignment horizontal="center"/>
    </xf>
    <xf numFmtId="14" fontId="7" fillId="0" borderId="26" xfId="47" applyNumberFormat="1" applyFont="1" applyFill="1" applyBorder="1" applyAlignment="1">
      <alignment horizontal="center"/>
    </xf>
    <xf numFmtId="0" fontId="7" fillId="0" borderId="51" xfId="0" applyFont="1" applyFill="1" applyBorder="1"/>
    <xf numFmtId="10" fontId="7" fillId="0" borderId="40" xfId="47" applyNumberFormat="1" applyFont="1" applyFill="1" applyBorder="1"/>
    <xf numFmtId="10" fontId="27" fillId="0" borderId="42" xfId="47" applyNumberFormat="1" applyFont="1" applyFill="1" applyBorder="1" applyAlignment="1">
      <alignment horizontal="center"/>
    </xf>
    <xf numFmtId="10" fontId="2" fillId="0" borderId="26" xfId="47" applyNumberFormat="1" applyFont="1" applyFill="1" applyBorder="1" applyAlignment="1">
      <alignment horizontal="center"/>
    </xf>
    <xf numFmtId="0" fontId="5" fillId="0" borderId="27" xfId="0" applyFont="1" applyFill="1" applyBorder="1"/>
    <xf numFmtId="7" fontId="6" fillId="0" borderId="29" xfId="0" applyNumberFormat="1" applyFont="1" applyFill="1" applyBorder="1"/>
    <xf numFmtId="0" fontId="5" fillId="0" borderId="38" xfId="0" applyFont="1" applyFill="1" applyBorder="1"/>
    <xf numFmtId="0" fontId="5" fillId="0" borderId="0" xfId="0" applyFont="1" applyFill="1"/>
    <xf numFmtId="0" fontId="5" fillId="0" borderId="13" xfId="0" applyFont="1" applyFill="1" applyBorder="1"/>
    <xf numFmtId="0" fontId="5" fillId="0" borderId="14" xfId="0" applyFont="1" applyFill="1" applyBorder="1"/>
    <xf numFmtId="0" fontId="2" fillId="0" borderId="22" xfId="0" applyFont="1" applyFill="1" applyBorder="1"/>
    <xf numFmtId="0" fontId="2" fillId="0" borderId="29" xfId="0" applyFont="1" applyFill="1" applyBorder="1"/>
    <xf numFmtId="0" fontId="2" fillId="0" borderId="0" xfId="0" applyFont="1" applyFill="1"/>
    <xf numFmtId="0" fontId="7" fillId="0" borderId="29" xfId="0" applyFont="1" applyFill="1" applyBorder="1"/>
    <xf numFmtId="5" fontId="7" fillId="0" borderId="34" xfId="28" applyNumberFormat="1" applyFont="1" applyFill="1" applyBorder="1" applyAlignment="1">
      <alignment horizontal="right"/>
    </xf>
    <xf numFmtId="5" fontId="7" fillId="0" borderId="38" xfId="28" applyNumberFormat="1" applyFont="1" applyFill="1" applyBorder="1" applyAlignment="1">
      <alignment horizontal="right"/>
    </xf>
    <xf numFmtId="5" fontId="7" fillId="0" borderId="35" xfId="28" applyNumberFormat="1" applyFont="1" applyFill="1" applyBorder="1" applyAlignment="1">
      <alignment horizontal="right"/>
    </xf>
    <xf numFmtId="5" fontId="7" fillId="0" borderId="35" xfId="0" applyNumberFormat="1" applyFont="1" applyFill="1" applyBorder="1" applyAlignment="1">
      <alignment horizontal="right"/>
    </xf>
    <xf numFmtId="5" fontId="7" fillId="0" borderId="12" xfId="28" applyNumberFormat="1" applyFont="1" applyFill="1" applyBorder="1" applyAlignment="1">
      <alignment horizontal="right"/>
    </xf>
    <xf numFmtId="5" fontId="2" fillId="0" borderId="35" xfId="28" applyNumberFormat="1" applyFont="1" applyFill="1" applyBorder="1" applyAlignment="1">
      <alignment horizontal="right"/>
    </xf>
    <xf numFmtId="5" fontId="2" fillId="0" borderId="12" xfId="28" applyNumberFormat="1" applyFont="1" applyFill="1" applyBorder="1" applyAlignment="1">
      <alignment horizontal="right"/>
    </xf>
    <xf numFmtId="10" fontId="7" fillId="0" borderId="35" xfId="47" applyNumberFormat="1" applyFont="1" applyFill="1" applyBorder="1" applyAlignment="1"/>
    <xf numFmtId="10" fontId="7" fillId="0" borderId="12" xfId="47" applyNumberFormat="1" applyFont="1" applyFill="1" applyBorder="1" applyAlignment="1"/>
    <xf numFmtId="170" fontId="7" fillId="0" borderId="35" xfId="0" applyNumberFormat="1" applyFont="1" applyFill="1" applyBorder="1" applyAlignment="1"/>
    <xf numFmtId="170" fontId="7" fillId="0" borderId="12" xfId="0" applyNumberFormat="1" applyFont="1" applyFill="1" applyBorder="1" applyAlignment="1"/>
    <xf numFmtId="3" fontId="7" fillId="0" borderId="35" xfId="0" applyNumberFormat="1" applyFont="1" applyFill="1" applyBorder="1" applyAlignment="1"/>
    <xf numFmtId="37" fontId="7" fillId="0" borderId="35" xfId="0" applyNumberFormat="1" applyFont="1" applyFill="1" applyBorder="1" applyAlignment="1"/>
    <xf numFmtId="3" fontId="7" fillId="0" borderId="12" xfId="0" applyNumberFormat="1" applyFont="1" applyFill="1" applyBorder="1" applyAlignment="1"/>
    <xf numFmtId="5" fontId="7" fillId="0" borderId="35" xfId="28" applyNumberFormat="1" applyFont="1" applyFill="1" applyBorder="1" applyAlignment="1"/>
    <xf numFmtId="5" fontId="7" fillId="0" borderId="12" xfId="28" applyNumberFormat="1" applyFont="1" applyFill="1" applyBorder="1" applyAlignment="1"/>
    <xf numFmtId="3" fontId="7" fillId="0" borderId="36" xfId="0" applyNumberFormat="1" applyFont="1" applyFill="1" applyBorder="1" applyAlignment="1">
      <alignment horizontal="right"/>
    </xf>
    <xf numFmtId="1" fontId="7" fillId="0" borderId="26" xfId="0" applyNumberFormat="1" applyFont="1" applyFill="1" applyBorder="1" applyAlignment="1">
      <alignment horizontal="right"/>
    </xf>
    <xf numFmtId="5" fontId="7" fillId="0" borderId="49" xfId="28" applyNumberFormat="1" applyFont="1" applyFill="1" applyBorder="1" applyAlignment="1">
      <alignment horizontal="right"/>
    </xf>
    <xf numFmtId="5" fontId="7" fillId="0" borderId="43" xfId="28" applyNumberFormat="1" applyFont="1" applyFill="1" applyBorder="1" applyAlignment="1">
      <alignment horizontal="right"/>
    </xf>
    <xf numFmtId="5" fontId="7" fillId="0" borderId="50" xfId="0" applyNumberFormat="1" applyFont="1" applyFill="1" applyBorder="1" applyAlignment="1">
      <alignment horizontal="right"/>
    </xf>
    <xf numFmtId="5" fontId="7" fillId="0" borderId="51" xfId="0" applyNumberFormat="1" applyFont="1" applyFill="1" applyBorder="1" applyAlignment="1">
      <alignment horizontal="right"/>
    </xf>
    <xf numFmtId="5" fontId="2" fillId="0" borderId="50" xfId="0" applyNumberFormat="1" applyFont="1" applyFill="1" applyBorder="1" applyAlignment="1">
      <alignment horizontal="right"/>
    </xf>
    <xf numFmtId="5" fontId="2" fillId="0" borderId="39" xfId="0" applyNumberFormat="1" applyFont="1" applyFill="1" applyBorder="1" applyAlignment="1">
      <alignment horizontal="right"/>
    </xf>
    <xf numFmtId="0" fontId="7" fillId="0" borderId="50" xfId="0" applyFont="1" applyFill="1" applyBorder="1"/>
    <xf numFmtId="0" fontId="7" fillId="0" borderId="39" xfId="0" applyFont="1" applyFill="1" applyBorder="1"/>
    <xf numFmtId="0" fontId="7" fillId="0" borderId="50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164" fontId="7" fillId="0" borderId="38" xfId="28" applyNumberFormat="1" applyFont="1" applyFill="1" applyBorder="1"/>
    <xf numFmtId="5" fontId="7" fillId="0" borderId="0" xfId="0" applyNumberFormat="1" applyFont="1" applyFill="1"/>
    <xf numFmtId="5" fontId="2" fillId="0" borderId="34" xfId="0" applyNumberFormat="1" applyFont="1" applyFill="1" applyBorder="1" applyAlignment="1">
      <alignment horizontal="right"/>
    </xf>
    <xf numFmtId="5" fontId="2" fillId="0" borderId="0" xfId="0" applyNumberFormat="1" applyFont="1" applyFill="1" applyBorder="1" applyAlignment="1">
      <alignment horizontal="right"/>
    </xf>
    <xf numFmtId="5" fontId="7" fillId="0" borderId="0" xfId="0" applyNumberFormat="1" applyFont="1" applyFill="1" applyBorder="1" applyAlignment="1">
      <alignment horizontal="right"/>
    </xf>
    <xf numFmtId="5" fontId="0" fillId="0" borderId="0" xfId="0" applyNumberFormat="1" applyFill="1"/>
    <xf numFmtId="5" fontId="7" fillId="0" borderId="36" xfId="0" applyNumberFormat="1" applyFont="1" applyFill="1" applyBorder="1" applyAlignment="1">
      <alignment horizontal="right"/>
    </xf>
    <xf numFmtId="5" fontId="7" fillId="0" borderId="24" xfId="0" applyNumberFormat="1" applyFont="1" applyFill="1" applyBorder="1" applyAlignment="1">
      <alignment horizontal="right"/>
    </xf>
    <xf numFmtId="7" fontId="7" fillId="0" borderId="35" xfId="0" applyNumberFormat="1" applyFont="1" applyFill="1" applyBorder="1" applyAlignment="1">
      <alignment horizontal="right"/>
    </xf>
    <xf numFmtId="7" fontId="7" fillId="0" borderId="0" xfId="0" applyNumberFormat="1" applyFont="1" applyFill="1" applyBorder="1" applyAlignment="1">
      <alignment horizontal="right"/>
    </xf>
    <xf numFmtId="7" fontId="7" fillId="0" borderId="39" xfId="0" applyNumberFormat="1" applyFont="1" applyFill="1" applyBorder="1" applyAlignment="1">
      <alignment horizontal="right"/>
    </xf>
    <xf numFmtId="10" fontId="7" fillId="0" borderId="35" xfId="47" applyNumberFormat="1" applyFont="1" applyFill="1" applyBorder="1" applyAlignment="1">
      <alignment horizontal="right"/>
    </xf>
    <xf numFmtId="10" fontId="7" fillId="0" borderId="39" xfId="47" applyNumberFormat="1" applyFont="1" applyFill="1" applyBorder="1" applyAlignment="1">
      <alignment horizontal="right"/>
    </xf>
    <xf numFmtId="10" fontId="7" fillId="0" borderId="36" xfId="47" applyNumberFormat="1" applyFont="1" applyFill="1" applyBorder="1" applyAlignment="1">
      <alignment horizontal="right"/>
    </xf>
    <xf numFmtId="0" fontId="4" fillId="0" borderId="29" xfId="0" applyFont="1" applyFill="1" applyBorder="1"/>
    <xf numFmtId="0" fontId="5" fillId="0" borderId="15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0" fontId="2" fillId="0" borderId="34" xfId="0" applyFont="1" applyFill="1" applyBorder="1"/>
    <xf numFmtId="168" fontId="7" fillId="0" borderId="49" xfId="0" applyNumberFormat="1" applyFont="1" applyFill="1" applyBorder="1" applyAlignment="1"/>
    <xf numFmtId="165" fontId="7" fillId="0" borderId="34" xfId="47" applyNumberFormat="1" applyFont="1" applyFill="1" applyBorder="1" applyAlignment="1"/>
    <xf numFmtId="168" fontId="7" fillId="0" borderId="51" xfId="0" applyNumberFormat="1" applyFont="1" applyFill="1" applyBorder="1" applyAlignment="1"/>
    <xf numFmtId="165" fontId="7" fillId="0" borderId="36" xfId="47" applyNumberFormat="1" applyFont="1" applyFill="1" applyBorder="1" applyAlignment="1"/>
    <xf numFmtId="165" fontId="7" fillId="0" borderId="36" xfId="0" applyNumberFormat="1" applyFont="1" applyFill="1" applyBorder="1"/>
    <xf numFmtId="173" fontId="2" fillId="0" borderId="26" xfId="0" applyNumberFormat="1" applyFont="1" applyFill="1" applyBorder="1"/>
    <xf numFmtId="0" fontId="7" fillId="0" borderId="17" xfId="0" applyFont="1" applyFill="1" applyBorder="1"/>
    <xf numFmtId="168" fontId="7" fillId="0" borderId="34" xfId="0" applyNumberFormat="1" applyFont="1" applyFill="1" applyBorder="1" applyAlignment="1"/>
    <xf numFmtId="165" fontId="7" fillId="0" borderId="49" xfId="47" applyNumberFormat="1" applyFont="1" applyFill="1" applyBorder="1" applyAlignment="1"/>
    <xf numFmtId="168" fontId="7" fillId="0" borderId="35" xfId="0" applyNumberFormat="1" applyFont="1" applyFill="1" applyBorder="1" applyAlignment="1"/>
    <xf numFmtId="165" fontId="7" fillId="0" borderId="50" xfId="47" applyNumberFormat="1" applyFont="1" applyFill="1" applyBorder="1" applyAlignment="1"/>
    <xf numFmtId="0" fontId="5" fillId="0" borderId="36" xfId="0" applyFont="1" applyFill="1" applyBorder="1"/>
    <xf numFmtId="0" fontId="5" fillId="0" borderId="51" xfId="0" applyFont="1" applyFill="1" applyBorder="1"/>
    <xf numFmtId="168" fontId="7" fillId="0" borderId="36" xfId="0" applyNumberFormat="1" applyFont="1" applyFill="1" applyBorder="1"/>
    <xf numFmtId="168" fontId="2" fillId="0" borderId="19" xfId="0" applyNumberFormat="1" applyFont="1" applyFill="1" applyBorder="1"/>
    <xf numFmtId="0" fontId="7" fillId="0" borderId="29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2" fillId="0" borderId="18" xfId="0" applyFont="1" applyFill="1" applyBorder="1"/>
    <xf numFmtId="43" fontId="2" fillId="0" borderId="19" xfId="28" applyNumberFormat="1" applyFont="1" applyFill="1" applyBorder="1" applyAlignment="1">
      <alignment horizontal="center"/>
    </xf>
    <xf numFmtId="43" fontId="2" fillId="0" borderId="18" xfId="28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1" fontId="7" fillId="0" borderId="35" xfId="0" applyNumberFormat="1" applyFont="1" applyFill="1" applyBorder="1" applyAlignment="1">
      <alignment horizontal="right"/>
    </xf>
    <xf numFmtId="168" fontId="7" fillId="0" borderId="35" xfId="0" applyNumberFormat="1" applyFont="1" applyFill="1" applyBorder="1" applyAlignment="1">
      <alignment horizontal="right"/>
    </xf>
    <xf numFmtId="10" fontId="7" fillId="0" borderId="39" xfId="0" applyNumberFormat="1" applyFont="1" applyFill="1" applyBorder="1" applyAlignment="1">
      <alignment horizontal="right"/>
    </xf>
    <xf numFmtId="41" fontId="7" fillId="0" borderId="36" xfId="0" applyNumberFormat="1" applyFont="1" applyFill="1" applyBorder="1" applyAlignment="1">
      <alignment horizontal="right"/>
    </xf>
    <xf numFmtId="168" fontId="7" fillId="0" borderId="36" xfId="0" applyNumberFormat="1" applyFont="1" applyFill="1" applyBorder="1" applyAlignment="1">
      <alignment horizontal="right"/>
    </xf>
    <xf numFmtId="10" fontId="7" fillId="0" borderId="37" xfId="0" applyNumberFormat="1" applyFont="1" applyFill="1" applyBorder="1" applyAlignment="1">
      <alignment horizontal="right"/>
    </xf>
    <xf numFmtId="0" fontId="7" fillId="0" borderId="40" xfId="0" applyFont="1" applyFill="1" applyBorder="1"/>
    <xf numFmtId="41" fontId="2" fillId="0" borderId="36" xfId="28" applyNumberFormat="1" applyFont="1" applyFill="1" applyBorder="1"/>
    <xf numFmtId="10" fontId="2" fillId="0" borderId="36" xfId="28" applyNumberFormat="1" applyFont="1" applyFill="1" applyBorder="1"/>
    <xf numFmtId="10" fontId="2" fillId="0" borderId="37" xfId="28" applyNumberFormat="1" applyFont="1" applyFill="1" applyBorder="1"/>
    <xf numFmtId="10" fontId="5" fillId="0" borderId="29" xfId="47" applyNumberFormat="1" applyFont="1" applyFill="1" applyBorder="1"/>
    <xf numFmtId="10" fontId="5" fillId="0" borderId="38" xfId="47" applyNumberFormat="1" applyFont="1" applyFill="1" applyBorder="1"/>
    <xf numFmtId="10" fontId="5" fillId="0" borderId="17" xfId="47" applyNumberFormat="1" applyFont="1" applyFill="1" applyBorder="1"/>
    <xf numFmtId="10" fontId="5" fillId="0" borderId="14" xfId="47" applyNumberFormat="1" applyFont="1" applyFill="1" applyBorder="1"/>
    <xf numFmtId="10" fontId="5" fillId="0" borderId="0" xfId="47" applyNumberFormat="1" applyFont="1" applyFill="1" applyBorder="1"/>
    <xf numFmtId="0" fontId="1" fillId="0" borderId="16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41" fontId="1" fillId="0" borderId="35" xfId="0" applyNumberFormat="1" applyFont="1" applyFill="1" applyBorder="1" applyAlignment="1">
      <alignment horizontal="right"/>
    </xf>
    <xf numFmtId="168" fontId="1" fillId="0" borderId="35" xfId="0" applyNumberFormat="1" applyFont="1" applyFill="1" applyBorder="1" applyAlignment="1">
      <alignment horizontal="right"/>
    </xf>
    <xf numFmtId="10" fontId="1" fillId="0" borderId="39" xfId="0" applyNumberFormat="1" applyFont="1" applyFill="1" applyBorder="1" applyAlignment="1">
      <alignment horizontal="right"/>
    </xf>
    <xf numFmtId="41" fontId="1" fillId="0" borderId="36" xfId="0" applyNumberFormat="1" applyFont="1" applyFill="1" applyBorder="1" applyAlignment="1">
      <alignment horizontal="right"/>
    </xf>
    <xf numFmtId="168" fontId="1" fillId="0" borderId="36" xfId="0" applyNumberFormat="1" applyFont="1" applyFill="1" applyBorder="1" applyAlignment="1">
      <alignment horizontal="right"/>
    </xf>
    <xf numFmtId="10" fontId="1" fillId="0" borderId="37" xfId="0" applyNumberFormat="1" applyFont="1" applyFill="1" applyBorder="1" applyAlignment="1">
      <alignment horizontal="right"/>
    </xf>
    <xf numFmtId="0" fontId="1" fillId="0" borderId="24" xfId="0" applyFont="1" applyFill="1" applyBorder="1"/>
    <xf numFmtId="0" fontId="1" fillId="0" borderId="40" xfId="0" applyFont="1" applyFill="1" applyBorder="1"/>
    <xf numFmtId="0" fontId="7" fillId="0" borderId="28" xfId="0" applyFont="1" applyFill="1" applyBorder="1"/>
    <xf numFmtId="43" fontId="2" fillId="0" borderId="19" xfId="28" applyFont="1" applyFill="1" applyBorder="1" applyAlignment="1">
      <alignment horizontal="center"/>
    </xf>
    <xf numFmtId="43" fontId="2" fillId="0" borderId="18" xfId="28" applyFont="1" applyFill="1" applyBorder="1" applyAlignment="1">
      <alignment horizontal="center"/>
    </xf>
    <xf numFmtId="10" fontId="7" fillId="0" borderId="34" xfId="0" applyNumberFormat="1" applyFont="1" applyFill="1" applyBorder="1" applyAlignment="1">
      <alignment horizontal="right"/>
    </xf>
    <xf numFmtId="10" fontId="7" fillId="0" borderId="12" xfId="0" applyNumberFormat="1" applyFont="1" applyFill="1" applyBorder="1" applyAlignment="1">
      <alignment horizontal="right"/>
    </xf>
    <xf numFmtId="10" fontId="7" fillId="0" borderId="35" xfId="0" applyNumberFormat="1" applyFont="1" applyFill="1" applyBorder="1" applyAlignment="1">
      <alignment horizontal="right"/>
    </xf>
    <xf numFmtId="10" fontId="7" fillId="0" borderId="36" xfId="0" applyNumberFormat="1" applyFont="1" applyFill="1" applyBorder="1" applyAlignment="1">
      <alignment horizontal="right"/>
    </xf>
    <xf numFmtId="10" fontId="7" fillId="0" borderId="26" xfId="0" applyNumberFormat="1" applyFont="1" applyFill="1" applyBorder="1" applyAlignment="1">
      <alignment horizontal="right"/>
    </xf>
    <xf numFmtId="0" fontId="4" fillId="0" borderId="0" xfId="0" applyFont="1" applyFill="1" applyBorder="1"/>
    <xf numFmtId="37" fontId="4" fillId="0" borderId="0" xfId="0" applyNumberFormat="1" applyFont="1" applyFill="1" applyBorder="1"/>
    <xf numFmtId="10" fontId="4" fillId="0" borderId="0" xfId="47" applyNumberFormat="1" applyFont="1" applyFill="1" applyBorder="1"/>
    <xf numFmtId="10" fontId="4" fillId="0" borderId="12" xfId="47" applyNumberFormat="1" applyFont="1" applyFill="1" applyBorder="1"/>
    <xf numFmtId="0" fontId="4" fillId="0" borderId="17" xfId="0" applyFont="1" applyFill="1" applyBorder="1"/>
    <xf numFmtId="10" fontId="4" fillId="0" borderId="17" xfId="47" applyNumberFormat="1" applyFont="1" applyFill="1" applyBorder="1"/>
    <xf numFmtId="10" fontId="4" fillId="0" borderId="14" xfId="47" applyNumberFormat="1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10" fontId="7" fillId="0" borderId="43" xfId="0" applyNumberFormat="1" applyFont="1" applyFill="1" applyBorder="1" applyAlignment="1">
      <alignment horizontal="right"/>
    </xf>
    <xf numFmtId="0" fontId="7" fillId="0" borderId="41" xfId="0" applyFont="1" applyFill="1" applyBorder="1"/>
    <xf numFmtId="0" fontId="7" fillId="0" borderId="18" xfId="0" applyFont="1" applyFill="1" applyBorder="1"/>
    <xf numFmtId="0" fontId="7" fillId="0" borderId="42" xfId="0" applyFont="1" applyFill="1" applyBorder="1"/>
    <xf numFmtId="168" fontId="7" fillId="0" borderId="50" xfId="0" applyNumberFormat="1" applyFont="1" applyFill="1" applyBorder="1" applyAlignment="1">
      <alignment horizontal="right"/>
    </xf>
    <xf numFmtId="168" fontId="7" fillId="0" borderId="51" xfId="0" applyNumberFormat="1" applyFont="1" applyFill="1" applyBorder="1" applyAlignment="1">
      <alignment horizontal="right"/>
    </xf>
    <xf numFmtId="0" fontId="7" fillId="0" borderId="14" xfId="0" applyFont="1" applyFill="1" applyBorder="1"/>
    <xf numFmtId="0" fontId="28" fillId="0" borderId="30" xfId="0" applyFont="1" applyFill="1" applyBorder="1"/>
    <xf numFmtId="0" fontId="0" fillId="0" borderId="28" xfId="0" applyFill="1" applyBorder="1"/>
    <xf numFmtId="0" fontId="28" fillId="0" borderId="0" xfId="0" applyFont="1" applyFill="1" applyBorder="1"/>
    <xf numFmtId="0" fontId="0" fillId="0" borderId="15" xfId="0" applyFill="1" applyBorder="1"/>
    <xf numFmtId="0" fontId="0" fillId="0" borderId="10" xfId="0" applyFill="1" applyBorder="1"/>
    <xf numFmtId="0" fontId="2" fillId="0" borderId="12" xfId="0" applyFont="1" applyFill="1" applyBorder="1" applyAlignment="1">
      <alignment horizontal="center"/>
    </xf>
    <xf numFmtId="5" fontId="0" fillId="0" borderId="12" xfId="0" applyNumberFormat="1" applyFill="1" applyBorder="1"/>
    <xf numFmtId="5" fontId="1" fillId="0" borderId="12" xfId="0" applyNumberFormat="1" applyFont="1" applyFill="1" applyBorder="1"/>
    <xf numFmtId="0" fontId="0" fillId="0" borderId="12" xfId="0" applyFill="1" applyBorder="1"/>
    <xf numFmtId="5" fontId="0" fillId="0" borderId="26" xfId="0" applyNumberFormat="1" applyFill="1" applyBorder="1"/>
    <xf numFmtId="5" fontId="0" fillId="0" borderId="48" xfId="0" applyNumberFormat="1" applyFill="1" applyBorder="1"/>
    <xf numFmtId="0" fontId="0" fillId="0" borderId="23" xfId="0" applyFill="1" applyBorder="1"/>
    <xf numFmtId="0" fontId="0" fillId="0" borderId="26" xfId="0" applyFill="1" applyBorder="1"/>
    <xf numFmtId="0" fontId="0" fillId="0" borderId="0" xfId="0" applyFill="1" applyAlignment="1">
      <alignment horizontal="center"/>
    </xf>
    <xf numFmtId="0" fontId="29" fillId="0" borderId="0" xfId="0" applyFont="1" applyFill="1" applyBorder="1"/>
    <xf numFmtId="0" fontId="4" fillId="0" borderId="12" xfId="0" applyFont="1" applyFill="1" applyBorder="1"/>
    <xf numFmtId="0" fontId="6" fillId="0" borderId="0" xfId="0" applyFont="1" applyFill="1"/>
    <xf numFmtId="0" fontId="4" fillId="0" borderId="14" xfId="0" applyFont="1" applyFill="1" applyBorder="1"/>
    <xf numFmtId="0" fontId="0" fillId="0" borderId="31" xfId="0" applyFill="1" applyBorder="1"/>
    <xf numFmtId="0" fontId="2" fillId="0" borderId="24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5" fontId="0" fillId="0" borderId="0" xfId="0" applyNumberFormat="1" applyFill="1" applyBorder="1"/>
    <xf numFmtId="7" fontId="0" fillId="0" borderId="0" xfId="0" applyNumberFormat="1" applyFill="1" applyBorder="1"/>
    <xf numFmtId="7" fontId="0" fillId="0" borderId="0" xfId="0" applyNumberFormat="1" applyFill="1"/>
    <xf numFmtId="5" fontId="0" fillId="0" borderId="24" xfId="0" applyNumberFormat="1" applyFill="1" applyBorder="1"/>
    <xf numFmtId="0" fontId="6" fillId="0" borderId="0" xfId="0" applyFont="1" applyFill="1" applyBorder="1"/>
    <xf numFmtId="0" fontId="2" fillId="0" borderId="15" xfId="0" applyFont="1" applyFill="1" applyBorder="1"/>
    <xf numFmtId="0" fontId="0" fillId="0" borderId="24" xfId="0" applyFill="1" applyBorder="1" applyAlignment="1"/>
    <xf numFmtId="14" fontId="0" fillId="0" borderId="26" xfId="0" applyNumberFormat="1" applyFill="1" applyBorder="1" applyAlignment="1"/>
    <xf numFmtId="0" fontId="0" fillId="0" borderId="0" xfId="0" applyFill="1" applyBorder="1" applyAlignment="1"/>
    <xf numFmtId="168" fontId="0" fillId="0" borderId="12" xfId="0" applyNumberFormat="1" applyFill="1" applyBorder="1"/>
    <xf numFmtId="168" fontId="0" fillId="0" borderId="0" xfId="0" applyNumberFormat="1" applyFill="1" applyBorder="1"/>
    <xf numFmtId="168" fontId="0" fillId="0" borderId="12" xfId="0" applyNumberFormat="1" applyFill="1" applyBorder="1" applyAlignment="1"/>
    <xf numFmtId="0" fontId="0" fillId="0" borderId="13" xfId="0" applyFill="1" applyBorder="1"/>
    <xf numFmtId="0" fontId="0" fillId="0" borderId="32" xfId="0" applyFill="1" applyBorder="1"/>
    <xf numFmtId="0" fontId="0" fillId="0" borderId="54" xfId="0" applyFill="1" applyBorder="1"/>
    <xf numFmtId="0" fontId="0" fillId="0" borderId="34" xfId="0" applyFill="1" applyBorder="1"/>
    <xf numFmtId="0" fontId="0" fillId="0" borderId="43" xfId="0" applyFill="1" applyBorder="1"/>
    <xf numFmtId="168" fontId="0" fillId="0" borderId="35" xfId="0" applyNumberFormat="1" applyFill="1" applyBorder="1"/>
    <xf numFmtId="168" fontId="0" fillId="0" borderId="39" xfId="0" applyNumberFormat="1" applyFill="1" applyBorder="1"/>
    <xf numFmtId="168" fontId="0" fillId="0" borderId="35" xfId="0" applyNumberFormat="1" applyFill="1" applyBorder="1" applyAlignment="1"/>
    <xf numFmtId="168" fontId="0" fillId="0" borderId="39" xfId="0" applyNumberFormat="1" applyFill="1" applyBorder="1" applyAlignment="1"/>
    <xf numFmtId="0" fontId="0" fillId="0" borderId="33" xfId="0" applyFill="1" applyBorder="1"/>
    <xf numFmtId="0" fontId="0" fillId="0" borderId="55" xfId="0" applyFill="1" applyBorder="1"/>
    <xf numFmtId="5" fontId="2" fillId="0" borderId="35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3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/>
    </xf>
    <xf numFmtId="0" fontId="18" fillId="0" borderId="17" xfId="36" applyFill="1" applyBorder="1" applyAlignment="1" applyProtection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2" fillId="0" borderId="4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0" fillId="0" borderId="38" xfId="0" applyFill="1" applyBorder="1"/>
    <xf numFmtId="0" fontId="2" fillId="0" borderId="50" xfId="0" applyFont="1" applyFill="1" applyBorder="1" applyAlignment="1">
      <alignment horizontal="center"/>
    </xf>
    <xf numFmtId="0" fontId="0" fillId="0" borderId="12" xfId="0" applyFill="1" applyBorder="1"/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14" fontId="0" fillId="0" borderId="16" xfId="0" applyNumberForma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- Style1" xfId="40"/>
    <cellStyle name="Normal 2" xfId="41"/>
    <cellStyle name="Normal 2 2" xfId="42"/>
    <cellStyle name="Normal 3" xfId="43"/>
    <cellStyle name="Normal 4" xfId="44"/>
    <cellStyle name="Note" xfId="45" builtinId="10" customBuiltin="1"/>
    <cellStyle name="Output" xfId="46" builtinId="21" customBuiltin="1"/>
    <cellStyle name="Percent" xfId="47" builtinId="5"/>
    <cellStyle name="Percent 2" xfId="48"/>
    <cellStyle name="Percent 3" xfId="52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48</xdr:row>
      <xdr:rowOff>0</xdr:rowOff>
    </xdr:from>
    <xdr:to>
      <xdr:col>8</xdr:col>
      <xdr:colOff>419100</xdr:colOff>
      <xdr:row>48</xdr:row>
      <xdr:rowOff>0</xdr:rowOff>
    </xdr:to>
    <xdr:sp macro="" textlink="">
      <xdr:nvSpPr>
        <xdr:cNvPr id="1246" name="AutoShape 1"/>
        <xdr:cNvSpPr>
          <a:spLocks noChangeArrowheads="1"/>
        </xdr:cNvSpPr>
      </xdr:nvSpPr>
      <xdr:spPr bwMode="auto">
        <a:xfrm rot="-5400000">
          <a:off x="8239125" y="77533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37</xdr:row>
      <xdr:rowOff>0</xdr:rowOff>
    </xdr:from>
    <xdr:to>
      <xdr:col>8</xdr:col>
      <xdr:colOff>419100</xdr:colOff>
      <xdr:row>37</xdr:row>
      <xdr:rowOff>0</xdr:rowOff>
    </xdr:to>
    <xdr:sp macro="" textlink="">
      <xdr:nvSpPr>
        <xdr:cNvPr id="1247" name="AutoShape 3"/>
        <xdr:cNvSpPr>
          <a:spLocks noChangeArrowheads="1"/>
        </xdr:cNvSpPr>
      </xdr:nvSpPr>
      <xdr:spPr bwMode="auto">
        <a:xfrm rot="-5400000">
          <a:off x="8239125" y="581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1248" name="AutoShape 5"/>
        <xdr:cNvSpPr>
          <a:spLocks noChangeArrowheads="1"/>
        </xdr:cNvSpPr>
      </xdr:nvSpPr>
      <xdr:spPr bwMode="auto">
        <a:xfrm rot="-5400000">
          <a:off x="82391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165</xdr:row>
      <xdr:rowOff>0</xdr:rowOff>
    </xdr:from>
    <xdr:to>
      <xdr:col>11</xdr:col>
      <xdr:colOff>419100</xdr:colOff>
      <xdr:row>165</xdr:row>
      <xdr:rowOff>0</xdr:rowOff>
    </xdr:to>
    <xdr:sp macro="" textlink="">
      <xdr:nvSpPr>
        <xdr:cNvPr id="1249" name="AutoShape 6"/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165</xdr:row>
      <xdr:rowOff>0</xdr:rowOff>
    </xdr:from>
    <xdr:to>
      <xdr:col>11</xdr:col>
      <xdr:colOff>419100</xdr:colOff>
      <xdr:row>165</xdr:row>
      <xdr:rowOff>0</xdr:rowOff>
    </xdr:to>
    <xdr:sp macro="" textlink="">
      <xdr:nvSpPr>
        <xdr:cNvPr id="1250" name="AutoShape 8"/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38100</xdr:colOff>
      <xdr:row>148</xdr:row>
      <xdr:rowOff>0</xdr:rowOff>
    </xdr:from>
    <xdr:to>
      <xdr:col>15</xdr:col>
      <xdr:colOff>419100</xdr:colOff>
      <xdr:row>148</xdr:row>
      <xdr:rowOff>0</xdr:rowOff>
    </xdr:to>
    <xdr:sp macro="" textlink="">
      <xdr:nvSpPr>
        <xdr:cNvPr id="1251" name="AutoShape 9"/>
        <xdr:cNvSpPr>
          <a:spLocks noChangeArrowheads="1"/>
        </xdr:cNvSpPr>
      </xdr:nvSpPr>
      <xdr:spPr bwMode="auto">
        <a:xfrm rot="-5400000">
          <a:off x="15249525" y="237648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ac.org/" TargetMode="External"/><Relationship Id="rId1" Type="http://schemas.openxmlformats.org/officeDocument/2006/relationships/hyperlink" Target="mailto:investorrelations@vsac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showGridLines="0" tabSelected="1" zoomScale="85" zoomScaleNormal="85" workbookViewId="0">
      <selection activeCell="J50" sqref="J50"/>
    </sheetView>
  </sheetViews>
  <sheetFormatPr defaultRowHeight="12.75" x14ac:dyDescent="0.2"/>
  <cols>
    <col min="1" max="1" width="2.85546875" style="14" customWidth="1"/>
    <col min="2" max="2" width="23.85546875" style="14" customWidth="1"/>
    <col min="3" max="3" width="19.140625" style="14" customWidth="1"/>
    <col min="4" max="4" width="15.5703125" style="14" bestFit="1" customWidth="1"/>
    <col min="5" max="5" width="8.42578125" style="14" bestFit="1" customWidth="1"/>
    <col min="6" max="6" width="17.140625" style="14" bestFit="1" customWidth="1"/>
    <col min="7" max="7" width="15.85546875" style="14" bestFit="1" customWidth="1"/>
    <col min="8" max="8" width="17.28515625" style="14" bestFit="1" customWidth="1"/>
    <col min="9" max="9" width="15.7109375" style="14" bestFit="1" customWidth="1"/>
    <col min="10" max="10" width="23.42578125" style="14" customWidth="1"/>
    <col min="11" max="11" width="18.28515625" style="14" bestFit="1" customWidth="1"/>
    <col min="12" max="12" width="15.140625" style="14" bestFit="1" customWidth="1"/>
    <col min="13" max="13" width="14.7109375" style="14" customWidth="1"/>
    <col min="14" max="14" width="10.42578125" style="14" bestFit="1" customWidth="1"/>
    <col min="15" max="15" width="7.42578125" style="14" bestFit="1" customWidth="1"/>
    <col min="16" max="20" width="15.85546875" style="14" customWidth="1"/>
    <col min="21" max="16384" width="9.140625" style="14"/>
  </cols>
  <sheetData>
    <row r="1" spans="1:13" ht="15.75" x14ac:dyDescent="0.25">
      <c r="A1" s="141" t="s">
        <v>143</v>
      </c>
      <c r="H1" s="142"/>
    </row>
    <row r="2" spans="1:13" ht="15.75" x14ac:dyDescent="0.25">
      <c r="A2" s="141" t="s">
        <v>41</v>
      </c>
    </row>
    <row r="3" spans="1:13" ht="13.5" thickBot="1" x14ac:dyDescent="0.25"/>
    <row r="4" spans="1:13" x14ac:dyDescent="0.2">
      <c r="B4" s="350" t="s">
        <v>0</v>
      </c>
      <c r="C4" s="351"/>
      <c r="D4" s="361" t="s">
        <v>97</v>
      </c>
      <c r="E4" s="361"/>
      <c r="F4" s="361"/>
      <c r="G4" s="362"/>
      <c r="I4" s="360"/>
      <c r="J4" s="360"/>
    </row>
    <row r="5" spans="1:13" x14ac:dyDescent="0.2">
      <c r="B5" s="346" t="s">
        <v>1</v>
      </c>
      <c r="C5" s="347"/>
      <c r="D5" s="354" t="s">
        <v>250</v>
      </c>
      <c r="E5" s="354"/>
      <c r="F5" s="354"/>
      <c r="G5" s="355"/>
      <c r="I5" s="360"/>
      <c r="J5" s="360"/>
      <c r="L5" s="352"/>
      <c r="M5" s="352"/>
    </row>
    <row r="6" spans="1:13" x14ac:dyDescent="0.2">
      <c r="B6" s="346" t="s">
        <v>2</v>
      </c>
      <c r="C6" s="347"/>
      <c r="D6" s="356">
        <v>42643</v>
      </c>
      <c r="E6" s="354"/>
      <c r="F6" s="354"/>
      <c r="G6" s="355"/>
      <c r="I6" s="360"/>
      <c r="J6" s="360"/>
      <c r="L6" s="352"/>
      <c r="M6" s="352"/>
    </row>
    <row r="7" spans="1:13" x14ac:dyDescent="0.2">
      <c r="B7" s="346" t="s">
        <v>5</v>
      </c>
      <c r="C7" s="347"/>
      <c r="D7" s="353" t="s">
        <v>332</v>
      </c>
      <c r="E7" s="354"/>
      <c r="F7" s="354"/>
      <c r="G7" s="355"/>
      <c r="L7" s="352"/>
      <c r="M7" s="352"/>
    </row>
    <row r="8" spans="1:13" x14ac:dyDescent="0.2">
      <c r="B8" s="143" t="s">
        <v>77</v>
      </c>
      <c r="C8" s="144"/>
      <c r="D8" s="145" t="s">
        <v>181</v>
      </c>
      <c r="E8" s="76"/>
      <c r="F8" s="76"/>
      <c r="G8" s="146"/>
    </row>
    <row r="9" spans="1:13" ht="13.5" thickBot="1" x14ac:dyDescent="0.25">
      <c r="B9" s="348" t="s">
        <v>3</v>
      </c>
      <c r="C9" s="349"/>
      <c r="D9" s="357" t="s">
        <v>135</v>
      </c>
      <c r="E9" s="358"/>
      <c r="F9" s="358"/>
      <c r="G9" s="359"/>
    </row>
    <row r="10" spans="1:13" x14ac:dyDescent="0.2">
      <c r="B10" s="15"/>
      <c r="C10" s="15"/>
    </row>
    <row r="11" spans="1:13" ht="13.5" thickBot="1" x14ac:dyDescent="0.25"/>
    <row r="12" spans="1:13" ht="15.75" x14ac:dyDescent="0.25">
      <c r="A12" s="84" t="s">
        <v>142</v>
      </c>
      <c r="B12" s="147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</row>
    <row r="13" spans="1:13" ht="6.75" customHeight="1" x14ac:dyDescent="0.2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58"/>
    </row>
    <row r="14" spans="1:13" x14ac:dyDescent="0.2">
      <c r="A14" s="148"/>
      <c r="B14" s="117" t="s">
        <v>4</v>
      </c>
      <c r="C14" s="117" t="s">
        <v>6</v>
      </c>
      <c r="D14" s="117" t="s">
        <v>138</v>
      </c>
      <c r="E14" s="149" t="s">
        <v>53</v>
      </c>
      <c r="F14" s="117" t="s">
        <v>10</v>
      </c>
      <c r="G14" s="117" t="s">
        <v>7</v>
      </c>
      <c r="H14" s="117" t="s">
        <v>313</v>
      </c>
      <c r="I14" s="117" t="s">
        <v>8</v>
      </c>
      <c r="J14" s="117" t="s">
        <v>9</v>
      </c>
      <c r="K14" s="117" t="s">
        <v>83</v>
      </c>
      <c r="L14" s="117" t="s">
        <v>11</v>
      </c>
      <c r="M14" s="117" t="s">
        <v>265</v>
      </c>
    </row>
    <row r="15" spans="1:13" x14ac:dyDescent="0.2">
      <c r="A15" s="17"/>
      <c r="B15" s="64" t="s">
        <v>250</v>
      </c>
      <c r="C15" s="150" t="s">
        <v>264</v>
      </c>
      <c r="D15" s="150" t="s">
        <v>137</v>
      </c>
      <c r="E15" s="151">
        <v>0.03</v>
      </c>
      <c r="F15" s="21">
        <v>500000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152">
        <v>0</v>
      </c>
      <c r="M15" s="153">
        <v>41623</v>
      </c>
    </row>
    <row r="16" spans="1:13" x14ac:dyDescent="0.2">
      <c r="A16" s="17"/>
      <c r="B16" s="154" t="s">
        <v>250</v>
      </c>
      <c r="C16" s="155" t="s">
        <v>251</v>
      </c>
      <c r="D16" s="155" t="s">
        <v>137</v>
      </c>
      <c r="E16" s="156">
        <v>0.04</v>
      </c>
      <c r="F16" s="22">
        <v>500000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157">
        <v>0</v>
      </c>
      <c r="M16" s="158">
        <v>41988</v>
      </c>
    </row>
    <row r="17" spans="1:14" x14ac:dyDescent="0.2">
      <c r="A17" s="17"/>
      <c r="B17" s="154" t="s">
        <v>250</v>
      </c>
      <c r="C17" s="155" t="s">
        <v>252</v>
      </c>
      <c r="D17" s="155" t="s">
        <v>137</v>
      </c>
      <c r="E17" s="156">
        <v>0.03</v>
      </c>
      <c r="F17" s="22">
        <v>1000000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157">
        <v>0</v>
      </c>
      <c r="M17" s="153">
        <v>42353</v>
      </c>
    </row>
    <row r="18" spans="1:14" x14ac:dyDescent="0.2">
      <c r="A18" s="17"/>
      <c r="B18" s="154" t="s">
        <v>250</v>
      </c>
      <c r="C18" s="155" t="s">
        <v>253</v>
      </c>
      <c r="D18" s="155" t="s">
        <v>137</v>
      </c>
      <c r="E18" s="156">
        <v>0.05</v>
      </c>
      <c r="F18" s="22">
        <v>1000000</v>
      </c>
      <c r="G18" s="22">
        <v>1000000</v>
      </c>
      <c r="H18" s="22">
        <v>15000</v>
      </c>
      <c r="I18" s="22">
        <v>0</v>
      </c>
      <c r="J18" s="22">
        <v>1000000</v>
      </c>
      <c r="K18" s="22">
        <v>1000000</v>
      </c>
      <c r="L18" s="157">
        <v>0.1111111111111111</v>
      </c>
      <c r="M18" s="153">
        <v>42719</v>
      </c>
    </row>
    <row r="19" spans="1:14" x14ac:dyDescent="0.2">
      <c r="A19" s="17"/>
      <c r="B19" s="154" t="s">
        <v>250</v>
      </c>
      <c r="C19" s="155" t="s">
        <v>254</v>
      </c>
      <c r="D19" s="155" t="s">
        <v>137</v>
      </c>
      <c r="E19" s="156">
        <v>0.04</v>
      </c>
      <c r="F19" s="22">
        <v>1400000</v>
      </c>
      <c r="G19" s="22">
        <v>1400000</v>
      </c>
      <c r="H19" s="22">
        <v>16800</v>
      </c>
      <c r="I19" s="22">
        <v>0</v>
      </c>
      <c r="J19" s="22">
        <v>1400000</v>
      </c>
      <c r="K19" s="22">
        <v>1400000</v>
      </c>
      <c r="L19" s="157">
        <v>0.15555555555555556</v>
      </c>
      <c r="M19" s="153">
        <v>43084</v>
      </c>
    </row>
    <row r="20" spans="1:14" x14ac:dyDescent="0.2">
      <c r="A20" s="17"/>
      <c r="B20" s="154" t="s">
        <v>250</v>
      </c>
      <c r="C20" s="155" t="s">
        <v>255</v>
      </c>
      <c r="D20" s="155" t="s">
        <v>137</v>
      </c>
      <c r="E20" s="156">
        <v>0.05</v>
      </c>
      <c r="F20" s="22">
        <v>1500000</v>
      </c>
      <c r="G20" s="22">
        <v>1500000</v>
      </c>
      <c r="H20" s="22">
        <v>22500</v>
      </c>
      <c r="I20" s="22">
        <v>0</v>
      </c>
      <c r="J20" s="22">
        <v>1500000</v>
      </c>
      <c r="K20" s="22">
        <v>1500000</v>
      </c>
      <c r="L20" s="157">
        <v>0.16666666666666666</v>
      </c>
      <c r="M20" s="153">
        <v>43449</v>
      </c>
    </row>
    <row r="21" spans="1:14" x14ac:dyDescent="0.2">
      <c r="A21" s="17"/>
      <c r="B21" s="154" t="s">
        <v>250</v>
      </c>
      <c r="C21" s="155" t="s">
        <v>256</v>
      </c>
      <c r="D21" s="155" t="s">
        <v>137</v>
      </c>
      <c r="E21" s="156">
        <v>0.04</v>
      </c>
      <c r="F21" s="22">
        <v>1500000</v>
      </c>
      <c r="G21" s="22">
        <v>1500000</v>
      </c>
      <c r="H21" s="22">
        <v>18000</v>
      </c>
      <c r="I21" s="22">
        <v>0</v>
      </c>
      <c r="J21" s="22">
        <v>1500000</v>
      </c>
      <c r="K21" s="22">
        <v>1500000</v>
      </c>
      <c r="L21" s="157">
        <v>0.16666666666666666</v>
      </c>
      <c r="M21" s="153">
        <v>43814</v>
      </c>
    </row>
    <row r="22" spans="1:14" x14ac:dyDescent="0.2">
      <c r="A22" s="17"/>
      <c r="B22" s="154" t="s">
        <v>250</v>
      </c>
      <c r="C22" s="155" t="s">
        <v>257</v>
      </c>
      <c r="D22" s="155" t="s">
        <v>137</v>
      </c>
      <c r="E22" s="156">
        <v>4.2500000000000003E-2</v>
      </c>
      <c r="F22" s="22">
        <v>1500000</v>
      </c>
      <c r="G22" s="22">
        <v>1500000</v>
      </c>
      <c r="H22" s="22">
        <v>19125</v>
      </c>
      <c r="I22" s="22">
        <v>0</v>
      </c>
      <c r="J22" s="22">
        <v>1500000</v>
      </c>
      <c r="K22" s="22">
        <v>1500000</v>
      </c>
      <c r="L22" s="157">
        <v>0.16666666666666666</v>
      </c>
      <c r="M22" s="153">
        <v>44180</v>
      </c>
    </row>
    <row r="23" spans="1:14" x14ac:dyDescent="0.2">
      <c r="A23" s="17"/>
      <c r="B23" s="154" t="s">
        <v>250</v>
      </c>
      <c r="C23" s="155" t="s">
        <v>258</v>
      </c>
      <c r="D23" s="155" t="s">
        <v>137</v>
      </c>
      <c r="E23" s="156">
        <v>4.2500000000000003E-2</v>
      </c>
      <c r="F23" s="22">
        <v>1100000</v>
      </c>
      <c r="G23" s="22">
        <v>1100000</v>
      </c>
      <c r="H23" s="22">
        <v>14025.000000000002</v>
      </c>
      <c r="I23" s="22">
        <v>0</v>
      </c>
      <c r="J23" s="22">
        <v>1100000</v>
      </c>
      <c r="K23" s="22">
        <v>1100000</v>
      </c>
      <c r="L23" s="157">
        <v>0.12222222222222222</v>
      </c>
      <c r="M23" s="153">
        <v>44545</v>
      </c>
    </row>
    <row r="24" spans="1:14" x14ac:dyDescent="0.2">
      <c r="A24" s="17"/>
      <c r="B24" s="154" t="s">
        <v>250</v>
      </c>
      <c r="C24" s="155" t="s">
        <v>259</v>
      </c>
      <c r="D24" s="155" t="s">
        <v>137</v>
      </c>
      <c r="E24" s="156">
        <v>4.4999999999999998E-2</v>
      </c>
      <c r="F24" s="22">
        <v>1100000</v>
      </c>
      <c r="G24" s="22">
        <v>1000000</v>
      </c>
      <c r="H24" s="22">
        <v>13500</v>
      </c>
      <c r="I24" s="22">
        <v>0</v>
      </c>
      <c r="J24" s="22">
        <v>1000000</v>
      </c>
      <c r="K24" s="22">
        <v>1000000</v>
      </c>
      <c r="L24" s="157">
        <v>0.1111111111111111</v>
      </c>
      <c r="M24" s="153">
        <v>44910</v>
      </c>
    </row>
    <row r="25" spans="1:14" x14ac:dyDescent="0.2">
      <c r="A25" s="17"/>
      <c r="B25" s="154" t="s">
        <v>250</v>
      </c>
      <c r="C25" s="155" t="s">
        <v>260</v>
      </c>
      <c r="D25" s="155" t="s">
        <v>137</v>
      </c>
      <c r="E25" s="156">
        <v>4.7500000000000001E-2</v>
      </c>
      <c r="F25" s="22">
        <v>600000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157">
        <v>0</v>
      </c>
      <c r="M25" s="153">
        <v>45275</v>
      </c>
    </row>
    <row r="26" spans="1:14" x14ac:dyDescent="0.2">
      <c r="A26" s="17"/>
      <c r="B26" s="154" t="s">
        <v>250</v>
      </c>
      <c r="C26" s="155" t="s">
        <v>261</v>
      </c>
      <c r="D26" s="155" t="s">
        <v>137</v>
      </c>
      <c r="E26" s="156">
        <v>4.7500000000000001E-2</v>
      </c>
      <c r="F26" s="22">
        <v>500000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157">
        <v>0</v>
      </c>
      <c r="M26" s="153">
        <v>45641</v>
      </c>
    </row>
    <row r="27" spans="1:14" x14ac:dyDescent="0.2">
      <c r="A27" s="17"/>
      <c r="B27" s="154" t="s">
        <v>250</v>
      </c>
      <c r="C27" s="155" t="s">
        <v>262</v>
      </c>
      <c r="D27" s="155" t="s">
        <v>137</v>
      </c>
      <c r="E27" s="156">
        <v>0.05</v>
      </c>
      <c r="F27" s="22">
        <v>500000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157">
        <v>0</v>
      </c>
      <c r="M27" s="153">
        <v>46006</v>
      </c>
    </row>
    <row r="28" spans="1:14" x14ac:dyDescent="0.2">
      <c r="A28" s="17"/>
      <c r="B28" s="154" t="s">
        <v>250</v>
      </c>
      <c r="C28" s="155" t="s">
        <v>263</v>
      </c>
      <c r="D28" s="155" t="s">
        <v>137</v>
      </c>
      <c r="E28" s="156">
        <v>4.4999999999999998E-2</v>
      </c>
      <c r="F28" s="22">
        <v>2300000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157">
        <v>0</v>
      </c>
      <c r="M28" s="153">
        <v>46736</v>
      </c>
    </row>
    <row r="29" spans="1:14" x14ac:dyDescent="0.2">
      <c r="A29" s="110"/>
      <c r="B29" s="118"/>
      <c r="C29" s="159"/>
      <c r="D29" s="159"/>
      <c r="E29" s="160"/>
      <c r="F29" s="46"/>
      <c r="G29" s="46"/>
      <c r="H29" s="46"/>
      <c r="I29" s="46"/>
      <c r="J29" s="46"/>
      <c r="K29" s="46"/>
      <c r="L29" s="161"/>
      <c r="M29" s="162"/>
    </row>
    <row r="30" spans="1:14" x14ac:dyDescent="0.2">
      <c r="A30" s="110"/>
      <c r="B30" s="5" t="s">
        <v>40</v>
      </c>
      <c r="C30" s="163"/>
      <c r="D30" s="118"/>
      <c r="E30" s="164"/>
      <c r="F30" s="44">
        <v>15000000</v>
      </c>
      <c r="G30" s="44">
        <v>9000000</v>
      </c>
      <c r="H30" s="44">
        <v>118950</v>
      </c>
      <c r="I30" s="44">
        <v>0</v>
      </c>
      <c r="J30" s="45">
        <v>9000000</v>
      </c>
      <c r="K30" s="44">
        <v>9000000</v>
      </c>
      <c r="L30" s="165">
        <v>1</v>
      </c>
      <c r="M30" s="166"/>
    </row>
    <row r="31" spans="1:14" s="170" customFormat="1" ht="11.25" x14ac:dyDescent="0.2">
      <c r="A31" s="167" t="s">
        <v>12</v>
      </c>
      <c r="B31" s="18"/>
      <c r="C31" s="18"/>
      <c r="D31" s="2"/>
      <c r="E31" s="18"/>
      <c r="F31" s="18"/>
      <c r="G31" s="168"/>
      <c r="H31" s="168"/>
      <c r="I31" s="168"/>
      <c r="J31" s="168"/>
      <c r="K31" s="2"/>
      <c r="L31" s="18"/>
      <c r="M31" s="169"/>
      <c r="N31" s="2"/>
    </row>
    <row r="32" spans="1:14" s="170" customFormat="1" ht="12" thickBot="1" x14ac:dyDescent="0.25">
      <c r="A32" s="171" t="s">
        <v>13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2"/>
      <c r="N32" s="2"/>
    </row>
    <row r="33" spans="1:14" ht="13.5" thickBot="1" x14ac:dyDescent="0.25">
      <c r="N33" s="15"/>
    </row>
    <row r="34" spans="1:14" ht="15.75" x14ac:dyDescent="0.25">
      <c r="A34" s="84" t="s">
        <v>14</v>
      </c>
      <c r="B34" s="147"/>
      <c r="C34" s="56"/>
      <c r="D34" s="56"/>
      <c r="E34" s="56"/>
      <c r="F34" s="56"/>
      <c r="G34" s="56"/>
      <c r="H34" s="57"/>
      <c r="J34" s="8"/>
      <c r="K34" s="8"/>
      <c r="L34" s="8"/>
      <c r="M34" s="8"/>
      <c r="N34" s="8"/>
    </row>
    <row r="35" spans="1:14" ht="6.75" customHeight="1" x14ac:dyDescent="0.2">
      <c r="A35" s="17"/>
      <c r="B35" s="15"/>
      <c r="C35" s="15"/>
      <c r="D35" s="15"/>
      <c r="E35" s="15"/>
      <c r="F35" s="15"/>
      <c r="G35" s="15"/>
      <c r="H35" s="58"/>
      <c r="J35" s="8"/>
      <c r="K35" s="8"/>
      <c r="L35" s="8"/>
      <c r="M35" s="8"/>
      <c r="N35" s="8"/>
    </row>
    <row r="36" spans="1:14" s="175" customFormat="1" x14ac:dyDescent="0.2">
      <c r="A36" s="86"/>
      <c r="B36" s="173"/>
      <c r="C36" s="173"/>
      <c r="D36" s="173"/>
      <c r="E36" s="173"/>
      <c r="F36" s="173" t="s">
        <v>16</v>
      </c>
      <c r="G36" s="174" t="s">
        <v>18</v>
      </c>
      <c r="H36" s="88" t="s">
        <v>17</v>
      </c>
      <c r="I36" s="14"/>
      <c r="J36" s="8"/>
      <c r="K36" s="8"/>
      <c r="L36" s="8"/>
      <c r="M36" s="8"/>
      <c r="N36" s="8"/>
    </row>
    <row r="37" spans="1:14" x14ac:dyDescent="0.2">
      <c r="A37" s="112"/>
      <c r="B37" s="176" t="s">
        <v>15</v>
      </c>
      <c r="C37" s="176"/>
      <c r="D37" s="176"/>
      <c r="E37" s="176"/>
      <c r="F37" s="177">
        <v>9127673.7199999988</v>
      </c>
      <c r="G37" s="177">
        <v>-324373.78999999911</v>
      </c>
      <c r="H37" s="178">
        <v>8803299.9299999997</v>
      </c>
      <c r="I37" s="47"/>
      <c r="J37" s="8"/>
      <c r="K37" s="8"/>
      <c r="L37" s="8"/>
      <c r="M37" s="8"/>
      <c r="N37" s="8"/>
    </row>
    <row r="38" spans="1:14" x14ac:dyDescent="0.2">
      <c r="A38" s="17"/>
      <c r="B38" s="15" t="s">
        <v>19</v>
      </c>
      <c r="C38" s="15"/>
      <c r="D38" s="15"/>
      <c r="E38" s="15"/>
      <c r="F38" s="179">
        <v>126303.05000000003</v>
      </c>
      <c r="G38" s="180">
        <v>-4627.1000000002241</v>
      </c>
      <c r="H38" s="181">
        <v>121675.94999999981</v>
      </c>
      <c r="I38" s="47"/>
      <c r="J38" s="8"/>
      <c r="K38" s="8"/>
      <c r="L38" s="8"/>
      <c r="M38" s="8"/>
      <c r="N38" s="8"/>
    </row>
    <row r="39" spans="1:14" x14ac:dyDescent="0.2">
      <c r="A39" s="17"/>
      <c r="B39" s="4" t="s">
        <v>20</v>
      </c>
      <c r="C39" s="4"/>
      <c r="D39" s="4"/>
      <c r="E39" s="4"/>
      <c r="F39" s="182">
        <v>9253976.7699999996</v>
      </c>
      <c r="G39" s="341">
        <v>-329000.8900000006</v>
      </c>
      <c r="H39" s="183">
        <v>8924975.879999999</v>
      </c>
      <c r="J39" s="8"/>
      <c r="K39" s="8"/>
      <c r="L39" s="8"/>
      <c r="M39" s="8"/>
      <c r="N39" s="8"/>
    </row>
    <row r="40" spans="1:14" x14ac:dyDescent="0.2">
      <c r="A40" s="17"/>
      <c r="B40" s="15" t="s">
        <v>21</v>
      </c>
      <c r="C40" s="15"/>
      <c r="D40" s="15"/>
      <c r="E40" s="15"/>
      <c r="F40" s="179">
        <v>3711629.17</v>
      </c>
      <c r="G40" s="180">
        <v>417371.70000000019</v>
      </c>
      <c r="H40" s="181">
        <v>4129000.87</v>
      </c>
      <c r="I40" s="23"/>
      <c r="J40" s="8"/>
      <c r="K40" s="8"/>
      <c r="L40" s="8"/>
      <c r="M40" s="8"/>
      <c r="N40" s="8"/>
    </row>
    <row r="41" spans="1:14" s="175" customFormat="1" x14ac:dyDescent="0.2">
      <c r="A41" s="10"/>
      <c r="B41" s="4" t="s">
        <v>22</v>
      </c>
      <c r="C41" s="4"/>
      <c r="D41" s="4"/>
      <c r="E41" s="4"/>
      <c r="F41" s="182">
        <v>12965605.939999999</v>
      </c>
      <c r="G41" s="182">
        <v>88370.80999999959</v>
      </c>
      <c r="H41" s="183">
        <v>13053976.75</v>
      </c>
      <c r="I41" s="48"/>
      <c r="J41" s="8"/>
      <c r="K41" s="8"/>
      <c r="L41" s="8"/>
      <c r="M41" s="8"/>
      <c r="N41" s="8"/>
    </row>
    <row r="42" spans="1:14" x14ac:dyDescent="0.2">
      <c r="A42" s="17"/>
      <c r="B42" s="15"/>
      <c r="C42" s="15"/>
      <c r="D42" s="15"/>
      <c r="E42" s="15"/>
      <c r="F42" s="154"/>
      <c r="G42" s="154"/>
      <c r="H42" s="58"/>
      <c r="J42" s="8"/>
      <c r="K42" s="8"/>
      <c r="L42" s="8"/>
      <c r="M42" s="8"/>
      <c r="N42" s="8"/>
    </row>
    <row r="43" spans="1:14" x14ac:dyDescent="0.2">
      <c r="A43" s="17"/>
      <c r="B43" s="15" t="s">
        <v>24</v>
      </c>
      <c r="C43" s="15"/>
      <c r="D43" s="15"/>
      <c r="E43" s="15"/>
      <c r="F43" s="184">
        <v>8.2249158694091662E-2</v>
      </c>
      <c r="G43" s="154"/>
      <c r="H43" s="185">
        <v>8.2204516919498691E-2</v>
      </c>
      <c r="J43" s="8"/>
      <c r="K43" s="8"/>
      <c r="L43" s="8"/>
      <c r="M43" s="8"/>
      <c r="N43" s="8"/>
    </row>
    <row r="44" spans="1:14" x14ac:dyDescent="0.2">
      <c r="A44" s="17"/>
      <c r="B44" s="15" t="s">
        <v>23</v>
      </c>
      <c r="C44" s="15"/>
      <c r="D44" s="15"/>
      <c r="E44" s="15"/>
      <c r="F44" s="186">
        <v>132.06433786615764</v>
      </c>
      <c r="G44" s="154"/>
      <c r="H44" s="187">
        <v>129.468271271964</v>
      </c>
      <c r="J44" s="8"/>
      <c r="K44" s="8"/>
      <c r="L44" s="8"/>
      <c r="M44" s="8"/>
      <c r="N44" s="8"/>
    </row>
    <row r="45" spans="1:14" x14ac:dyDescent="0.2">
      <c r="A45" s="17"/>
      <c r="B45" s="15" t="s">
        <v>25</v>
      </c>
      <c r="C45" s="15"/>
      <c r="D45" s="15"/>
      <c r="E45" s="15"/>
      <c r="F45" s="188">
        <v>1051</v>
      </c>
      <c r="G45" s="189">
        <v>-19</v>
      </c>
      <c r="H45" s="190">
        <v>1032</v>
      </c>
      <c r="J45" s="8"/>
      <c r="K45" s="8"/>
      <c r="L45" s="8"/>
      <c r="M45" s="8"/>
      <c r="N45" s="8"/>
    </row>
    <row r="46" spans="1:14" x14ac:dyDescent="0.2">
      <c r="A46" s="17"/>
      <c r="B46" s="15" t="s">
        <v>26</v>
      </c>
      <c r="C46" s="15"/>
      <c r="D46" s="15"/>
      <c r="E46" s="15"/>
      <c r="F46" s="188">
        <v>939</v>
      </c>
      <c r="G46" s="189">
        <v>-17</v>
      </c>
      <c r="H46" s="190">
        <v>922</v>
      </c>
      <c r="J46" s="8"/>
      <c r="K46" s="8"/>
      <c r="L46" s="8"/>
      <c r="M46" s="8"/>
      <c r="N46" s="8"/>
    </row>
    <row r="47" spans="1:14" x14ac:dyDescent="0.2">
      <c r="A47" s="17"/>
      <c r="B47" s="15" t="s">
        <v>52</v>
      </c>
      <c r="C47" s="15"/>
      <c r="D47" s="15"/>
      <c r="E47" s="15"/>
      <c r="F47" s="191">
        <v>9720.6322896698603</v>
      </c>
      <c r="G47" s="180">
        <v>-172.58464324903616</v>
      </c>
      <c r="H47" s="192">
        <v>9548.0476464208241</v>
      </c>
      <c r="J47" s="8"/>
      <c r="K47" s="8"/>
      <c r="L47" s="8"/>
      <c r="M47" s="8"/>
      <c r="N47" s="8"/>
    </row>
    <row r="48" spans="1:14" x14ac:dyDescent="0.2">
      <c r="A48" s="110"/>
      <c r="B48" s="16" t="s">
        <v>281</v>
      </c>
      <c r="C48" s="16"/>
      <c r="D48" s="16"/>
      <c r="E48" s="16"/>
      <c r="F48" s="193">
        <v>764.21984786355949</v>
      </c>
      <c r="G48" s="118"/>
      <c r="H48" s="194">
        <v>763.88942987285282</v>
      </c>
      <c r="J48" s="8"/>
      <c r="K48" s="8"/>
      <c r="L48" s="8"/>
      <c r="M48" s="8"/>
      <c r="N48" s="8"/>
    </row>
    <row r="49" spans="1:14" s="170" customFormat="1" x14ac:dyDescent="0.2">
      <c r="A49" s="167" t="s">
        <v>12</v>
      </c>
      <c r="B49" s="18"/>
      <c r="C49" s="18"/>
      <c r="D49" s="18"/>
      <c r="E49" s="18"/>
      <c r="F49" s="18"/>
      <c r="G49" s="2"/>
      <c r="H49" s="169"/>
      <c r="J49" s="8"/>
      <c r="K49" s="8"/>
      <c r="L49" s="8"/>
      <c r="M49" s="8"/>
      <c r="N49" s="8"/>
    </row>
    <row r="50" spans="1:14" s="170" customFormat="1" ht="13.5" thickBot="1" x14ac:dyDescent="0.25">
      <c r="A50" s="171" t="s">
        <v>13</v>
      </c>
      <c r="B50" s="19"/>
      <c r="C50" s="19"/>
      <c r="D50" s="19"/>
      <c r="E50" s="19"/>
      <c r="F50" s="19"/>
      <c r="G50" s="19"/>
      <c r="H50" s="172"/>
      <c r="J50" s="8"/>
      <c r="K50" s="8"/>
      <c r="L50" s="8"/>
      <c r="M50" s="8"/>
      <c r="N50" s="8"/>
    </row>
    <row r="51" spans="1:14" ht="13.5" thickBot="1" x14ac:dyDescent="0.25">
      <c r="J51" s="8"/>
      <c r="K51" s="8"/>
      <c r="L51" s="8"/>
      <c r="M51" s="8"/>
      <c r="N51" s="8"/>
    </row>
    <row r="52" spans="1:14" ht="15.75" x14ac:dyDescent="0.25">
      <c r="A52" s="84" t="s">
        <v>27</v>
      </c>
      <c r="B52" s="56"/>
      <c r="C52" s="56"/>
      <c r="D52" s="56"/>
      <c r="E52" s="56"/>
      <c r="F52" s="56"/>
      <c r="G52" s="56"/>
      <c r="H52" s="57"/>
    </row>
    <row r="53" spans="1:14" ht="6.75" customHeight="1" x14ac:dyDescent="0.2">
      <c r="A53" s="17"/>
      <c r="B53" s="15"/>
      <c r="C53" s="15"/>
      <c r="D53" s="15"/>
      <c r="E53" s="15"/>
      <c r="F53" s="15"/>
      <c r="G53" s="15"/>
      <c r="H53" s="58"/>
    </row>
    <row r="54" spans="1:14" s="175" customFormat="1" x14ac:dyDescent="0.2">
      <c r="A54" s="86"/>
      <c r="B54" s="173"/>
      <c r="C54" s="173"/>
      <c r="D54" s="173"/>
      <c r="E54" s="173"/>
      <c r="F54" s="117" t="s">
        <v>16</v>
      </c>
      <c r="G54" s="117" t="s">
        <v>18</v>
      </c>
      <c r="H54" s="88" t="s">
        <v>17</v>
      </c>
      <c r="J54" s="14"/>
      <c r="K54" s="14"/>
      <c r="L54" s="14"/>
      <c r="M54" s="14"/>
      <c r="N54" s="14"/>
    </row>
    <row r="55" spans="1:14" x14ac:dyDescent="0.2">
      <c r="A55" s="17"/>
      <c r="B55" s="15" t="s">
        <v>166</v>
      </c>
      <c r="C55" s="15"/>
      <c r="D55" s="15"/>
      <c r="E55" s="15"/>
      <c r="F55" s="195">
        <v>272018.44</v>
      </c>
      <c r="G55" s="195">
        <v>-2365.6900000000023</v>
      </c>
      <c r="H55" s="196">
        <v>269652.75</v>
      </c>
      <c r="J55" s="175"/>
      <c r="K55" s="175"/>
      <c r="L55" s="175"/>
      <c r="M55" s="175"/>
      <c r="N55" s="175"/>
    </row>
    <row r="56" spans="1:14" x14ac:dyDescent="0.2">
      <c r="A56" s="17"/>
      <c r="B56" s="15" t="s">
        <v>167</v>
      </c>
      <c r="C56" s="15"/>
      <c r="D56" s="15"/>
      <c r="E56" s="15"/>
      <c r="F56" s="197">
        <v>0</v>
      </c>
      <c r="G56" s="197">
        <v>0</v>
      </c>
      <c r="H56" s="91">
        <v>0</v>
      </c>
    </row>
    <row r="57" spans="1:14" x14ac:dyDescent="0.2">
      <c r="A57" s="17"/>
      <c r="B57" s="15" t="s">
        <v>169</v>
      </c>
      <c r="C57" s="15"/>
      <c r="D57" s="15"/>
      <c r="E57" s="15"/>
      <c r="F57" s="197">
        <v>1790500</v>
      </c>
      <c r="G57" s="197">
        <v>379.10000000009313</v>
      </c>
      <c r="H57" s="91">
        <v>1790879.1</v>
      </c>
    </row>
    <row r="58" spans="1:14" x14ac:dyDescent="0.2">
      <c r="A58" s="17"/>
      <c r="B58" s="15" t="s">
        <v>168</v>
      </c>
      <c r="C58" s="15"/>
      <c r="D58" s="15"/>
      <c r="E58" s="15"/>
      <c r="F58" s="197">
        <v>909460.73</v>
      </c>
      <c r="G58" s="197">
        <v>192.56000000005588</v>
      </c>
      <c r="H58" s="91">
        <v>909653.29</v>
      </c>
    </row>
    <row r="59" spans="1:14" x14ac:dyDescent="0.2">
      <c r="A59" s="17"/>
      <c r="B59" s="15" t="s">
        <v>170</v>
      </c>
      <c r="C59" s="15"/>
      <c r="D59" s="15"/>
      <c r="E59" s="15"/>
      <c r="F59" s="197">
        <v>39650</v>
      </c>
      <c r="G59" s="197">
        <v>118975.18</v>
      </c>
      <c r="H59" s="91">
        <v>158625.18</v>
      </c>
    </row>
    <row r="60" spans="1:14" x14ac:dyDescent="0.2">
      <c r="A60" s="17"/>
      <c r="B60" s="15" t="s">
        <v>171</v>
      </c>
      <c r="C60" s="15"/>
      <c r="D60" s="15"/>
      <c r="E60" s="15"/>
      <c r="F60" s="197">
        <v>700000</v>
      </c>
      <c r="G60" s="197">
        <v>300190.55000000005</v>
      </c>
      <c r="H60" s="91">
        <v>1000190.55</v>
      </c>
    </row>
    <row r="61" spans="1:14" x14ac:dyDescent="0.2">
      <c r="A61" s="17"/>
      <c r="B61" s="116" t="s">
        <v>318</v>
      </c>
      <c r="C61" s="15"/>
      <c r="D61" s="15"/>
      <c r="E61" s="15"/>
      <c r="F61" s="198">
        <v>0</v>
      </c>
      <c r="G61" s="198">
        <v>0</v>
      </c>
      <c r="H61" s="96">
        <v>0</v>
      </c>
    </row>
    <row r="62" spans="1:14" s="175" customFormat="1" x14ac:dyDescent="0.2">
      <c r="A62" s="10"/>
      <c r="B62" s="4" t="s">
        <v>21</v>
      </c>
      <c r="C62" s="4"/>
      <c r="D62" s="4"/>
      <c r="E62" s="4"/>
      <c r="F62" s="199">
        <v>3711629.17</v>
      </c>
      <c r="G62" s="199">
        <v>417371.70000000019</v>
      </c>
      <c r="H62" s="200">
        <v>4129000.87</v>
      </c>
    </row>
    <row r="63" spans="1:14" ht="7.5" customHeight="1" x14ac:dyDescent="0.2">
      <c r="A63" s="17"/>
      <c r="B63" s="15"/>
      <c r="C63" s="15"/>
      <c r="D63" s="15"/>
      <c r="E63" s="15"/>
      <c r="F63" s="201"/>
      <c r="G63" s="201"/>
      <c r="H63" s="202"/>
    </row>
    <row r="64" spans="1:14" x14ac:dyDescent="0.2">
      <c r="A64" s="17"/>
      <c r="B64" s="15" t="s">
        <v>42</v>
      </c>
      <c r="C64" s="15"/>
      <c r="D64" s="15"/>
      <c r="E64" s="15"/>
      <c r="F64" s="203"/>
      <c r="G64" s="203"/>
      <c r="H64" s="204"/>
    </row>
    <row r="65" spans="1:15" x14ac:dyDescent="0.2">
      <c r="A65" s="110"/>
      <c r="B65" s="16" t="s">
        <v>43</v>
      </c>
      <c r="C65" s="16"/>
      <c r="D65" s="16"/>
      <c r="E65" s="16"/>
      <c r="F65" s="205"/>
      <c r="G65" s="205"/>
      <c r="H65" s="206"/>
    </row>
    <row r="66" spans="1:15" s="170" customFormat="1" x14ac:dyDescent="0.2">
      <c r="A66" s="167" t="s">
        <v>12</v>
      </c>
      <c r="B66" s="18"/>
      <c r="C66" s="18"/>
      <c r="D66" s="18"/>
      <c r="E66" s="18"/>
      <c r="F66" s="18"/>
      <c r="G66" s="18"/>
      <c r="H66" s="169"/>
      <c r="J66" s="14"/>
      <c r="K66" s="14"/>
      <c r="L66" s="14"/>
      <c r="M66" s="14"/>
      <c r="N66" s="14"/>
    </row>
    <row r="67" spans="1:15" s="170" customFormat="1" ht="12" thickBot="1" x14ac:dyDescent="0.25">
      <c r="A67" s="171" t="s">
        <v>13</v>
      </c>
      <c r="B67" s="19"/>
      <c r="C67" s="19"/>
      <c r="D67" s="19"/>
      <c r="E67" s="19"/>
      <c r="F67" s="19"/>
      <c r="G67" s="19"/>
      <c r="H67" s="172"/>
    </row>
    <row r="68" spans="1:15" ht="13.5" thickBot="1" x14ac:dyDescent="0.25">
      <c r="J68" s="170"/>
      <c r="K68" s="170"/>
      <c r="L68" s="170"/>
      <c r="M68" s="170"/>
      <c r="N68" s="170"/>
      <c r="O68" s="8"/>
    </row>
    <row r="69" spans="1:15" ht="15.75" x14ac:dyDescent="0.25">
      <c r="A69" s="84" t="s">
        <v>44</v>
      </c>
      <c r="B69" s="56"/>
      <c r="C69" s="56"/>
      <c r="D69" s="56"/>
      <c r="E69" s="56"/>
      <c r="F69" s="56"/>
      <c r="G69" s="56"/>
      <c r="H69" s="57"/>
      <c r="J69" s="84" t="s">
        <v>269</v>
      </c>
      <c r="K69" s="85"/>
      <c r="L69" s="57"/>
      <c r="M69" s="8"/>
      <c r="N69" s="8"/>
      <c r="O69" s="8"/>
    </row>
    <row r="70" spans="1:15" ht="6.75" customHeight="1" x14ac:dyDescent="0.2">
      <c r="A70" s="17"/>
      <c r="B70" s="15"/>
      <c r="C70" s="15"/>
      <c r="D70" s="15"/>
      <c r="E70" s="15"/>
      <c r="F70" s="15"/>
      <c r="G70" s="15"/>
      <c r="H70" s="58"/>
      <c r="J70" s="17"/>
      <c r="K70" s="2"/>
      <c r="L70" s="58"/>
      <c r="M70" s="8"/>
      <c r="N70" s="8"/>
      <c r="O70" s="8"/>
    </row>
    <row r="71" spans="1:15" s="175" customFormat="1" x14ac:dyDescent="0.2">
      <c r="A71" s="86"/>
      <c r="B71" s="173"/>
      <c r="C71" s="173"/>
      <c r="D71" s="173"/>
      <c r="E71" s="173"/>
      <c r="F71" s="117" t="s">
        <v>16</v>
      </c>
      <c r="G71" s="117" t="s">
        <v>18</v>
      </c>
      <c r="H71" s="88" t="s">
        <v>17</v>
      </c>
      <c r="J71" s="86"/>
      <c r="K71" s="87"/>
      <c r="L71" s="88"/>
      <c r="M71" s="8"/>
      <c r="N71" s="8"/>
      <c r="O71" s="8"/>
    </row>
    <row r="72" spans="1:15" x14ac:dyDescent="0.2">
      <c r="A72" s="112"/>
      <c r="B72" s="174" t="s">
        <v>45</v>
      </c>
      <c r="C72" s="176"/>
      <c r="D72" s="176"/>
      <c r="E72" s="176"/>
      <c r="F72" s="64"/>
      <c r="G72" s="64"/>
      <c r="H72" s="207"/>
      <c r="J72" s="89" t="s">
        <v>270</v>
      </c>
      <c r="K72" s="90"/>
      <c r="L72" s="91">
        <v>9127673.7200000007</v>
      </c>
      <c r="M72" s="8"/>
      <c r="N72" s="8"/>
      <c r="O72" s="8"/>
    </row>
    <row r="73" spans="1:15" x14ac:dyDescent="0.2">
      <c r="A73" s="17"/>
      <c r="B73" s="15" t="s">
        <v>46</v>
      </c>
      <c r="C73" s="15"/>
      <c r="D73" s="15"/>
      <c r="E73" s="15"/>
      <c r="F73" s="197">
        <v>9127673.7200000007</v>
      </c>
      <c r="G73" s="197">
        <v>-324373.79000000097</v>
      </c>
      <c r="H73" s="91">
        <v>8803299.9299999997</v>
      </c>
      <c r="I73" s="208"/>
      <c r="J73" s="92" t="s">
        <v>271</v>
      </c>
      <c r="K73" s="93"/>
      <c r="L73" s="91">
        <v>20884.87</v>
      </c>
      <c r="M73" s="8"/>
      <c r="N73" s="8"/>
      <c r="O73" s="8"/>
    </row>
    <row r="74" spans="1:15" x14ac:dyDescent="0.2">
      <c r="A74" s="17"/>
      <c r="B74" s="15" t="s">
        <v>176</v>
      </c>
      <c r="C74" s="15"/>
      <c r="D74" s="15"/>
      <c r="E74" s="15"/>
      <c r="F74" s="197">
        <v>-1064804.22</v>
      </c>
      <c r="G74" s="197">
        <v>0</v>
      </c>
      <c r="H74" s="91">
        <v>-1064804.22</v>
      </c>
      <c r="I74" s="8"/>
      <c r="J74" s="92" t="s">
        <v>131</v>
      </c>
      <c r="K74" s="93"/>
      <c r="L74" s="91">
        <v>-337159.99</v>
      </c>
      <c r="M74" s="8"/>
      <c r="N74" s="8"/>
      <c r="O74" s="8"/>
    </row>
    <row r="75" spans="1:15" x14ac:dyDescent="0.2">
      <c r="A75" s="17"/>
      <c r="B75" s="15" t="s">
        <v>50</v>
      </c>
      <c r="C75" s="15"/>
      <c r="D75" s="15"/>
      <c r="E75" s="15"/>
      <c r="F75" s="197">
        <v>126303.05</v>
      </c>
      <c r="G75" s="197">
        <v>-4627.1000000000058</v>
      </c>
      <c r="H75" s="91">
        <v>121675.95</v>
      </c>
      <c r="I75" s="208"/>
      <c r="J75" s="92" t="s">
        <v>272</v>
      </c>
      <c r="K75" s="93"/>
      <c r="L75" s="91">
        <v>0</v>
      </c>
      <c r="M75" s="8"/>
      <c r="N75" s="8"/>
      <c r="O75" s="8"/>
    </row>
    <row r="76" spans="1:15" x14ac:dyDescent="0.2">
      <c r="A76" s="17"/>
      <c r="B76" s="15" t="s">
        <v>172</v>
      </c>
      <c r="C76" s="15"/>
      <c r="D76" s="15"/>
      <c r="E76" s="15"/>
      <c r="F76" s="197">
        <v>1287.0999999999999</v>
      </c>
      <c r="G76" s="197">
        <v>-11.9699999999998</v>
      </c>
      <c r="H76" s="91">
        <v>1275.1300000000001</v>
      </c>
      <c r="J76" s="92" t="s">
        <v>273</v>
      </c>
      <c r="K76" s="93"/>
      <c r="L76" s="91">
        <v>0</v>
      </c>
      <c r="M76" s="8"/>
      <c r="N76" s="8"/>
      <c r="O76" s="8"/>
    </row>
    <row r="77" spans="1:15" x14ac:dyDescent="0.2">
      <c r="A77" s="17"/>
      <c r="B77" s="15" t="s">
        <v>177</v>
      </c>
      <c r="C77" s="15"/>
      <c r="D77" s="15"/>
      <c r="E77" s="15"/>
      <c r="F77" s="197">
        <v>0</v>
      </c>
      <c r="G77" s="197">
        <v>0</v>
      </c>
      <c r="H77" s="91">
        <v>0</v>
      </c>
      <c r="J77" s="92" t="s">
        <v>274</v>
      </c>
      <c r="K77" s="93"/>
      <c r="L77" s="91">
        <v>0</v>
      </c>
      <c r="M77" s="8"/>
      <c r="N77" s="8"/>
      <c r="O77" s="8"/>
    </row>
    <row r="78" spans="1:15" x14ac:dyDescent="0.2">
      <c r="A78" s="17"/>
      <c r="B78" s="15" t="s">
        <v>174</v>
      </c>
      <c r="C78" s="15"/>
      <c r="D78" s="15"/>
      <c r="E78" s="15"/>
      <c r="F78" s="197">
        <v>3711629.17</v>
      </c>
      <c r="G78" s="197">
        <v>417371.70000000019</v>
      </c>
      <c r="H78" s="91">
        <v>4129000.87</v>
      </c>
      <c r="J78" s="92" t="s">
        <v>275</v>
      </c>
      <c r="K78" s="93"/>
      <c r="L78" s="91">
        <v>649.72</v>
      </c>
      <c r="M78" s="8"/>
      <c r="N78" s="8"/>
      <c r="O78" s="8"/>
    </row>
    <row r="79" spans="1:15" x14ac:dyDescent="0.2">
      <c r="A79" s="17"/>
      <c r="B79" s="15" t="s">
        <v>173</v>
      </c>
      <c r="C79" s="15"/>
      <c r="D79" s="15"/>
      <c r="E79" s="15"/>
      <c r="F79" s="197">
        <v>0</v>
      </c>
      <c r="G79" s="197">
        <v>0</v>
      </c>
      <c r="H79" s="91">
        <v>0</v>
      </c>
      <c r="J79" s="92" t="s">
        <v>276</v>
      </c>
      <c r="K79" s="93"/>
      <c r="L79" s="91">
        <v>0</v>
      </c>
      <c r="M79" s="8"/>
      <c r="N79" s="8"/>
      <c r="O79" s="8"/>
    </row>
    <row r="80" spans="1:15" x14ac:dyDescent="0.2">
      <c r="A80" s="17"/>
      <c r="B80" s="15" t="s">
        <v>175</v>
      </c>
      <c r="C80" s="15"/>
      <c r="D80" s="15"/>
      <c r="E80" s="15"/>
      <c r="F80" s="198">
        <v>0</v>
      </c>
      <c r="G80" s="198">
        <v>0</v>
      </c>
      <c r="H80" s="96">
        <v>0</v>
      </c>
      <c r="J80" s="92" t="s">
        <v>277</v>
      </c>
      <c r="K80" s="93"/>
      <c r="L80" s="91">
        <v>0</v>
      </c>
      <c r="M80" s="8"/>
      <c r="N80" s="8"/>
      <c r="O80" s="8"/>
    </row>
    <row r="81" spans="1:15" x14ac:dyDescent="0.2">
      <c r="A81" s="17"/>
      <c r="B81" s="4" t="s">
        <v>28</v>
      </c>
      <c r="C81" s="15"/>
      <c r="D81" s="15"/>
      <c r="E81" s="15"/>
      <c r="F81" s="209">
        <v>11902088.82</v>
      </c>
      <c r="G81" s="210">
        <v>88358.839999999851</v>
      </c>
      <c r="H81" s="200">
        <v>11990447.66</v>
      </c>
      <c r="I81" s="23"/>
      <c r="J81" s="92" t="s">
        <v>278</v>
      </c>
      <c r="K81" s="93"/>
      <c r="L81" s="91">
        <v>-8748.3900000000012</v>
      </c>
      <c r="M81" s="8"/>
      <c r="N81" s="8"/>
      <c r="O81" s="8"/>
    </row>
    <row r="82" spans="1:15" x14ac:dyDescent="0.2">
      <c r="A82" s="17"/>
      <c r="B82" s="4"/>
      <c r="C82" s="15"/>
      <c r="D82" s="15"/>
      <c r="E82" s="15"/>
      <c r="F82" s="180"/>
      <c r="G82" s="211"/>
      <c r="H82" s="91"/>
      <c r="J82" s="94" t="s">
        <v>279</v>
      </c>
      <c r="K82" s="95"/>
      <c r="L82" s="96">
        <v>0</v>
      </c>
      <c r="M82" s="8"/>
      <c r="N82" s="8"/>
      <c r="O82" s="8"/>
    </row>
    <row r="83" spans="1:15" x14ac:dyDescent="0.2">
      <c r="A83" s="17"/>
      <c r="B83" s="4" t="s">
        <v>47</v>
      </c>
      <c r="C83" s="15"/>
      <c r="D83" s="15"/>
      <c r="E83" s="15"/>
      <c r="F83" s="180"/>
      <c r="G83" s="211"/>
      <c r="H83" s="91"/>
      <c r="J83" s="89" t="s">
        <v>280</v>
      </c>
      <c r="K83" s="18"/>
      <c r="L83" s="97">
        <v>8803299.9299999997</v>
      </c>
      <c r="M83" s="212"/>
      <c r="N83" s="8"/>
      <c r="O83" s="8"/>
    </row>
    <row r="84" spans="1:15" x14ac:dyDescent="0.2">
      <c r="A84" s="17"/>
      <c r="B84" s="15" t="s">
        <v>48</v>
      </c>
      <c r="C84" s="15"/>
      <c r="D84" s="15"/>
      <c r="E84" s="15"/>
      <c r="F84" s="180">
        <v>9000000</v>
      </c>
      <c r="G84" s="211">
        <v>0</v>
      </c>
      <c r="H84" s="91">
        <v>9000000</v>
      </c>
      <c r="J84" s="98"/>
      <c r="K84" s="99"/>
      <c r="L84" s="100"/>
      <c r="M84" s="8"/>
      <c r="N84" s="8"/>
      <c r="O84" s="8"/>
    </row>
    <row r="85" spans="1:15" x14ac:dyDescent="0.2">
      <c r="A85" s="17"/>
      <c r="B85" s="15" t="s">
        <v>178</v>
      </c>
      <c r="C85" s="15"/>
      <c r="D85" s="15"/>
      <c r="E85" s="15"/>
      <c r="F85" s="180">
        <v>32627.21</v>
      </c>
      <c r="G85" s="211">
        <v>-8939.25</v>
      </c>
      <c r="H85" s="91">
        <v>23687.96</v>
      </c>
      <c r="J85" s="92"/>
      <c r="K85" s="2"/>
      <c r="L85" s="101"/>
      <c r="M85" s="8"/>
      <c r="N85" s="8"/>
      <c r="O85" s="8"/>
    </row>
    <row r="86" spans="1:15" ht="13.5" thickBot="1" x14ac:dyDescent="0.25">
      <c r="A86" s="17"/>
      <c r="B86" s="15" t="s">
        <v>54</v>
      </c>
      <c r="C86" s="15"/>
      <c r="D86" s="15"/>
      <c r="E86" s="15"/>
      <c r="F86" s="180">
        <v>17622.22</v>
      </c>
      <c r="G86" s="211">
        <v>101327.78</v>
      </c>
      <c r="H86" s="91">
        <v>118950</v>
      </c>
      <c r="J86" s="102"/>
      <c r="K86" s="19"/>
      <c r="L86" s="103"/>
      <c r="M86" s="8"/>
      <c r="N86" s="8"/>
      <c r="O86" s="8"/>
    </row>
    <row r="87" spans="1:15" x14ac:dyDescent="0.2">
      <c r="A87" s="17"/>
      <c r="B87" s="15" t="s">
        <v>319</v>
      </c>
      <c r="C87" s="15"/>
      <c r="D87" s="15"/>
      <c r="E87" s="15"/>
      <c r="F87" s="180">
        <v>359454.74</v>
      </c>
      <c r="G87" s="211">
        <v>39986.350000000035</v>
      </c>
      <c r="H87" s="91">
        <v>399441.09</v>
      </c>
      <c r="J87" s="75"/>
      <c r="K87" s="2"/>
      <c r="L87" s="135"/>
      <c r="M87" s="8"/>
      <c r="N87" s="8"/>
      <c r="O87" s="8"/>
    </row>
    <row r="88" spans="1:15" x14ac:dyDescent="0.2">
      <c r="A88" s="17"/>
      <c r="B88" s="15" t="s">
        <v>179</v>
      </c>
      <c r="C88" s="15"/>
      <c r="D88" s="15"/>
      <c r="E88" s="15"/>
      <c r="F88" s="213">
        <v>29491.31</v>
      </c>
      <c r="G88" s="214">
        <v>8588.73</v>
      </c>
      <c r="H88" s="96">
        <v>38080.04</v>
      </c>
      <c r="J88" s="8"/>
      <c r="K88" s="8"/>
      <c r="L88" s="8"/>
      <c r="M88" s="8"/>
      <c r="N88" s="8"/>
      <c r="O88" s="8"/>
    </row>
    <row r="89" spans="1:15" x14ac:dyDescent="0.2">
      <c r="A89" s="17"/>
      <c r="B89" s="15"/>
      <c r="C89" s="15"/>
      <c r="D89" s="15"/>
      <c r="E89" s="15"/>
      <c r="F89" s="209">
        <v>9439195.4800000023</v>
      </c>
      <c r="G89" s="210">
        <v>140963.60999999754</v>
      </c>
      <c r="H89" s="200">
        <v>9580159.0899999999</v>
      </c>
      <c r="I89" s="23"/>
      <c r="J89" s="8"/>
      <c r="K89" s="8"/>
      <c r="L89" s="8"/>
      <c r="M89" s="8"/>
      <c r="N89" s="8"/>
      <c r="O89" s="8"/>
    </row>
    <row r="90" spans="1:15" x14ac:dyDescent="0.2">
      <c r="A90" s="17"/>
      <c r="B90" s="4" t="s">
        <v>49</v>
      </c>
      <c r="C90" s="4"/>
      <c r="D90" s="4"/>
      <c r="E90" s="4"/>
      <c r="F90" s="215"/>
      <c r="G90" s="216"/>
      <c r="H90" s="217"/>
      <c r="J90" s="8"/>
      <c r="K90" s="8"/>
      <c r="L90" s="8"/>
      <c r="M90" s="8"/>
      <c r="N90" s="8"/>
      <c r="O90" s="8"/>
    </row>
    <row r="91" spans="1:15" x14ac:dyDescent="0.2">
      <c r="A91" s="17"/>
      <c r="B91" s="15"/>
      <c r="C91" s="15"/>
      <c r="D91" s="15"/>
      <c r="E91" s="15"/>
      <c r="F91" s="215"/>
      <c r="G91" s="216"/>
      <c r="H91" s="217"/>
      <c r="J91" s="8"/>
      <c r="K91" s="8"/>
      <c r="L91" s="8"/>
      <c r="M91" s="8"/>
      <c r="N91" s="8"/>
      <c r="O91" s="8"/>
    </row>
    <row r="92" spans="1:15" x14ac:dyDescent="0.2">
      <c r="A92" s="17"/>
      <c r="B92" s="15" t="s">
        <v>235</v>
      </c>
      <c r="C92" s="15"/>
      <c r="D92" s="15"/>
      <c r="E92" s="15"/>
      <c r="F92" s="218">
        <v>1.4332629956507243</v>
      </c>
      <c r="G92" s="82"/>
      <c r="H92" s="219">
        <v>1.4257080978190173</v>
      </c>
      <c r="J92" s="8"/>
      <c r="K92" s="8"/>
      <c r="L92" s="8"/>
      <c r="M92" s="8"/>
      <c r="N92" s="8"/>
      <c r="O92" s="8"/>
    </row>
    <row r="93" spans="1:15" x14ac:dyDescent="0.2">
      <c r="A93" s="110"/>
      <c r="B93" s="16" t="s">
        <v>236</v>
      </c>
      <c r="C93" s="16"/>
      <c r="D93" s="16"/>
      <c r="E93" s="16"/>
      <c r="F93" s="220">
        <v>1.4332629956507243</v>
      </c>
      <c r="G93" s="83"/>
      <c r="H93" s="219">
        <v>1.4257080978190173</v>
      </c>
      <c r="J93" s="8"/>
      <c r="K93" s="8"/>
      <c r="L93" s="8"/>
      <c r="M93" s="8"/>
      <c r="N93" s="8"/>
      <c r="O93" s="8"/>
    </row>
    <row r="94" spans="1:15" s="170" customFormat="1" x14ac:dyDescent="0.2">
      <c r="A94" s="167" t="s">
        <v>12</v>
      </c>
      <c r="B94" s="18"/>
      <c r="C94" s="221" t="s">
        <v>238</v>
      </c>
      <c r="D94" s="18"/>
      <c r="E94" s="18"/>
      <c r="F94" s="18"/>
      <c r="G94" s="18"/>
      <c r="H94" s="169"/>
      <c r="J94" s="8"/>
      <c r="K94" s="8"/>
      <c r="L94" s="8"/>
      <c r="M94" s="8"/>
      <c r="N94" s="8"/>
    </row>
    <row r="95" spans="1:15" s="170" customFormat="1" ht="12" thickBot="1" x14ac:dyDescent="0.25">
      <c r="A95" s="171" t="s">
        <v>13</v>
      </c>
      <c r="B95" s="19"/>
      <c r="C95" s="19"/>
      <c r="D95" s="19"/>
      <c r="E95" s="19"/>
      <c r="F95" s="19"/>
      <c r="G95" s="19"/>
      <c r="H95" s="172"/>
    </row>
    <row r="96" spans="1:15" s="170" customFormat="1" ht="12" thickBot="1" x14ac:dyDescent="0.25">
      <c r="A96" s="2"/>
      <c r="B96" s="2"/>
      <c r="C96" s="2"/>
      <c r="D96" s="2"/>
      <c r="E96" s="2"/>
      <c r="F96" s="2"/>
      <c r="G96" s="2"/>
      <c r="H96" s="2"/>
    </row>
    <row r="97" spans="1:12" s="170" customFormat="1" ht="15.75" x14ac:dyDescent="0.25">
      <c r="A97" s="222"/>
      <c r="B97" s="79" t="s">
        <v>239</v>
      </c>
      <c r="C97" s="56"/>
      <c r="D97" s="56"/>
      <c r="E97" s="56"/>
      <c r="F97" s="57"/>
      <c r="G97" s="2"/>
      <c r="H97" s="84" t="s">
        <v>288</v>
      </c>
      <c r="I97" s="56"/>
      <c r="J97" s="85"/>
      <c r="K97" s="85"/>
      <c r="L97" s="119"/>
    </row>
    <row r="98" spans="1:12" s="170" customFormat="1" x14ac:dyDescent="0.2">
      <c r="A98" s="124"/>
      <c r="B98" s="15"/>
      <c r="C98" s="16"/>
      <c r="D98" s="16"/>
      <c r="E98" s="15"/>
      <c r="F98" s="58"/>
      <c r="G98" s="2"/>
      <c r="H98" s="223"/>
      <c r="I98" s="224"/>
      <c r="J98" s="224"/>
      <c r="K98" s="224"/>
      <c r="L98" s="88" t="s">
        <v>289</v>
      </c>
    </row>
    <row r="99" spans="1:12" s="170" customFormat="1" x14ac:dyDescent="0.2">
      <c r="A99" s="124"/>
      <c r="B99" s="15"/>
      <c r="C99" s="225"/>
      <c r="D99" s="225"/>
      <c r="E99" s="363" t="s">
        <v>240</v>
      </c>
      <c r="F99" s="364"/>
      <c r="G99" s="2"/>
      <c r="H99" s="109" t="s">
        <v>290</v>
      </c>
      <c r="I99" s="176"/>
      <c r="J99" s="18"/>
      <c r="K99" s="18"/>
      <c r="L99" s="113">
        <v>0</v>
      </c>
    </row>
    <row r="100" spans="1:12" s="170" customFormat="1" x14ac:dyDescent="0.2">
      <c r="A100" s="124"/>
      <c r="B100" s="15"/>
      <c r="C100" s="59" t="s">
        <v>139</v>
      </c>
      <c r="D100" s="74" t="s">
        <v>241</v>
      </c>
      <c r="E100" s="365" t="s">
        <v>242</v>
      </c>
      <c r="F100" s="366"/>
      <c r="G100" s="2"/>
      <c r="H100" s="17" t="s">
        <v>291</v>
      </c>
      <c r="I100" s="15"/>
      <c r="J100" s="2"/>
      <c r="K100" s="2"/>
      <c r="L100" s="114">
        <v>13175169.140000001</v>
      </c>
    </row>
    <row r="101" spans="1:12" s="170" customFormat="1" x14ac:dyDescent="0.2">
      <c r="A101" s="124"/>
      <c r="B101" s="15" t="s">
        <v>243</v>
      </c>
      <c r="C101" s="226">
        <v>197232.96</v>
      </c>
      <c r="D101" s="227">
        <v>2.2404434878773919E-2</v>
      </c>
      <c r="E101" s="72">
        <v>0</v>
      </c>
      <c r="F101" s="60" t="s">
        <v>244</v>
      </c>
      <c r="G101" s="2"/>
      <c r="H101" s="17" t="s">
        <v>292</v>
      </c>
      <c r="I101" s="15"/>
      <c r="J101" s="2"/>
      <c r="K101" s="2"/>
      <c r="L101" s="114">
        <v>0</v>
      </c>
    </row>
    <row r="102" spans="1:12" s="170" customFormat="1" x14ac:dyDescent="0.2">
      <c r="A102" s="124"/>
      <c r="B102" s="15" t="s">
        <v>245</v>
      </c>
      <c r="C102" s="228">
        <v>0</v>
      </c>
      <c r="D102" s="229">
        <v>0</v>
      </c>
      <c r="E102" s="73">
        <v>-27.685138731376341</v>
      </c>
      <c r="F102" s="61" t="s">
        <v>244</v>
      </c>
      <c r="G102" s="2"/>
      <c r="H102" s="17" t="s">
        <v>293</v>
      </c>
      <c r="I102" s="15"/>
      <c r="J102" s="2"/>
      <c r="K102" s="2"/>
      <c r="L102" s="114">
        <v>0</v>
      </c>
    </row>
    <row r="103" spans="1:12" s="170" customFormat="1" x14ac:dyDescent="0.2">
      <c r="A103" s="124"/>
      <c r="B103" s="15" t="s">
        <v>246</v>
      </c>
      <c r="C103" s="62">
        <v>197232.96</v>
      </c>
      <c r="D103" s="230">
        <v>2.2404434878773919E-2</v>
      </c>
      <c r="E103" s="63"/>
      <c r="F103" s="60"/>
      <c r="G103" s="2"/>
      <c r="H103" s="17" t="s">
        <v>294</v>
      </c>
      <c r="I103" s="15"/>
      <c r="J103" s="2"/>
      <c r="K103" s="2"/>
      <c r="L103" s="114">
        <v>0</v>
      </c>
    </row>
    <row r="104" spans="1:12" s="170" customFormat="1" x14ac:dyDescent="0.2">
      <c r="A104" s="124"/>
      <c r="B104" s="15"/>
      <c r="C104" s="64"/>
      <c r="D104" s="106"/>
      <c r="E104" s="363" t="s">
        <v>247</v>
      </c>
      <c r="F104" s="367"/>
      <c r="G104" s="2"/>
      <c r="H104" s="110" t="s">
        <v>295</v>
      </c>
      <c r="I104" s="16"/>
      <c r="J104" s="99"/>
      <c r="K104" s="99"/>
      <c r="L104" s="231">
        <v>1324331.68</v>
      </c>
    </row>
    <row r="105" spans="1:12" s="170" customFormat="1" ht="13.5" thickBot="1" x14ac:dyDescent="0.25">
      <c r="A105" s="124"/>
      <c r="B105" s="15"/>
      <c r="C105" s="59" t="s">
        <v>139</v>
      </c>
      <c r="D105" s="59" t="s">
        <v>241</v>
      </c>
      <c r="E105" s="368" t="s">
        <v>242</v>
      </c>
      <c r="F105" s="369"/>
      <c r="G105" s="2"/>
      <c r="H105" s="111" t="s">
        <v>296</v>
      </c>
      <c r="I105" s="232"/>
      <c r="J105" s="19"/>
      <c r="K105" s="19"/>
      <c r="L105" s="115">
        <v>14499500.82</v>
      </c>
    </row>
    <row r="106" spans="1:12" s="170" customFormat="1" x14ac:dyDescent="0.2">
      <c r="A106" s="124"/>
      <c r="B106" s="75" t="s">
        <v>29</v>
      </c>
      <c r="C106" s="233">
        <v>8137161.5899999999</v>
      </c>
      <c r="D106" s="234">
        <v>0.92433083669796079</v>
      </c>
      <c r="E106" s="107">
        <v>42.660348184225917</v>
      </c>
      <c r="F106" s="65" t="s">
        <v>244</v>
      </c>
      <c r="G106" s="2"/>
    </row>
    <row r="107" spans="1:12" s="170" customFormat="1" ht="13.5" thickBot="1" x14ac:dyDescent="0.25">
      <c r="A107" s="124"/>
      <c r="B107" s="75" t="s">
        <v>141</v>
      </c>
      <c r="C107" s="235">
        <v>82611.679999999993</v>
      </c>
      <c r="D107" s="236">
        <v>9.3841719192680056E-3</v>
      </c>
      <c r="E107" s="108">
        <v>56.074357524262915</v>
      </c>
      <c r="F107" s="66" t="s">
        <v>244</v>
      </c>
      <c r="G107" s="2"/>
      <c r="H107" s="14"/>
      <c r="I107" s="8"/>
      <c r="L107" s="14"/>
    </row>
    <row r="108" spans="1:12" s="170" customFormat="1" ht="15.75" x14ac:dyDescent="0.25">
      <c r="A108" s="124"/>
      <c r="B108" s="75" t="s">
        <v>231</v>
      </c>
      <c r="C108" s="235">
        <v>296210.18</v>
      </c>
      <c r="D108" s="236">
        <v>3.3647630133624221E-2</v>
      </c>
      <c r="E108" s="108">
        <v>32.48086233903237</v>
      </c>
      <c r="F108" s="66" t="s">
        <v>244</v>
      </c>
      <c r="G108" s="2"/>
      <c r="H108" s="84" t="s">
        <v>297</v>
      </c>
      <c r="I108" s="9"/>
      <c r="J108" s="85"/>
      <c r="K108" s="85"/>
      <c r="L108" s="119"/>
    </row>
    <row r="109" spans="1:12" s="170" customFormat="1" x14ac:dyDescent="0.2">
      <c r="A109" s="124"/>
      <c r="B109" s="137" t="s">
        <v>321</v>
      </c>
      <c r="C109" s="235">
        <v>90083.520000000004</v>
      </c>
      <c r="D109" s="236">
        <v>1.0232926370373025E-2</v>
      </c>
      <c r="E109" s="108">
        <v>47.258414857678744</v>
      </c>
      <c r="F109" s="66" t="s">
        <v>244</v>
      </c>
      <c r="G109" s="2"/>
      <c r="H109" s="223"/>
      <c r="I109" s="224"/>
      <c r="J109" s="224"/>
      <c r="K109" s="224"/>
      <c r="L109" s="88" t="s">
        <v>289</v>
      </c>
    </row>
    <row r="110" spans="1:12" s="170" customFormat="1" x14ac:dyDescent="0.2">
      <c r="A110" s="124"/>
      <c r="B110" s="2"/>
      <c r="C110" s="237"/>
      <c r="D110" s="238"/>
      <c r="E110" s="238"/>
      <c r="F110" s="121"/>
      <c r="G110" s="2"/>
      <c r="H110" s="112" t="s">
        <v>298</v>
      </c>
      <c r="I110" s="123"/>
      <c r="J110" s="18"/>
      <c r="K110" s="18"/>
      <c r="L110" s="113">
        <v>8606066.9699999988</v>
      </c>
    </row>
    <row r="111" spans="1:12" s="170" customFormat="1" x14ac:dyDescent="0.2">
      <c r="A111" s="124"/>
      <c r="B111" s="76" t="s">
        <v>248</v>
      </c>
      <c r="C111" s="239">
        <v>8606066.9699999988</v>
      </c>
      <c r="D111" s="230">
        <v>0.97759556512122603</v>
      </c>
      <c r="E111" s="15"/>
      <c r="F111" s="58"/>
      <c r="G111" s="2"/>
      <c r="H111" s="17" t="s">
        <v>299</v>
      </c>
      <c r="I111" s="1"/>
      <c r="J111" s="2"/>
      <c r="K111" s="2"/>
      <c r="L111" s="114">
        <v>5106575.5600000005</v>
      </c>
    </row>
    <row r="112" spans="1:12" s="170" customFormat="1" x14ac:dyDescent="0.2">
      <c r="A112" s="124"/>
      <c r="B112" s="77" t="s">
        <v>37</v>
      </c>
      <c r="C112" s="240">
        <v>8803299.9299999997</v>
      </c>
      <c r="D112" s="67">
        <v>1</v>
      </c>
      <c r="E112" s="70"/>
      <c r="F112" s="71"/>
      <c r="G112" s="2"/>
      <c r="H112" s="131" t="s">
        <v>316</v>
      </c>
      <c r="I112" s="3"/>
      <c r="J112" s="99"/>
      <c r="K112" s="99"/>
      <c r="L112" s="231">
        <v>589625.32999999996</v>
      </c>
    </row>
    <row r="113" spans="1:15" s="170" customFormat="1" ht="13.5" thickBot="1" x14ac:dyDescent="0.25">
      <c r="A113" s="124"/>
      <c r="B113" s="78"/>
      <c r="C113" s="78"/>
      <c r="D113" s="78"/>
      <c r="E113" s="78"/>
      <c r="F113" s="80"/>
      <c r="G113" s="2"/>
      <c r="H113" s="111" t="s">
        <v>40</v>
      </c>
      <c r="I113" s="12"/>
      <c r="J113" s="19"/>
      <c r="K113" s="19"/>
      <c r="L113" s="115">
        <v>14302267.859999999</v>
      </c>
    </row>
    <row r="114" spans="1:15" s="170" customFormat="1" x14ac:dyDescent="0.2">
      <c r="A114" s="167"/>
      <c r="B114" s="81" t="s">
        <v>12</v>
      </c>
      <c r="C114" s="221" t="s">
        <v>249</v>
      </c>
      <c r="D114" s="241"/>
      <c r="E114" s="241"/>
      <c r="F114" s="242"/>
      <c r="G114" s="2"/>
      <c r="H114" s="2"/>
    </row>
    <row r="115" spans="1:15" s="170" customFormat="1" ht="12" thickBot="1" x14ac:dyDescent="0.25">
      <c r="A115" s="171"/>
      <c r="B115" s="68"/>
      <c r="C115" s="68"/>
      <c r="D115" s="68"/>
      <c r="E115" s="68"/>
      <c r="F115" s="69"/>
      <c r="G115" s="2"/>
      <c r="H115" s="2"/>
    </row>
    <row r="116" spans="1:15" ht="12.75" customHeight="1" thickBo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70"/>
      <c r="K116" s="170"/>
      <c r="L116" s="170"/>
      <c r="M116" s="170"/>
      <c r="N116" s="170"/>
    </row>
    <row r="117" spans="1:15" ht="15.75" x14ac:dyDescent="0.25">
      <c r="A117" s="84" t="s">
        <v>185</v>
      </c>
      <c r="B117" s="56"/>
      <c r="C117" s="56"/>
      <c r="D117" s="56"/>
      <c r="E117" s="56"/>
      <c r="F117" s="56"/>
      <c r="G117" s="56"/>
      <c r="H117" s="56"/>
      <c r="I117" s="56"/>
      <c r="J117" s="56"/>
      <c r="K117" s="57"/>
      <c r="L117" s="15"/>
      <c r="M117" s="15"/>
      <c r="O117" s="8"/>
    </row>
    <row r="118" spans="1:15" ht="6.75" customHeight="1" x14ac:dyDescent="0.2">
      <c r="A118" s="17"/>
      <c r="B118" s="15"/>
      <c r="C118" s="15"/>
      <c r="D118" s="15"/>
      <c r="E118" s="15"/>
      <c r="F118" s="15"/>
      <c r="G118" s="15"/>
      <c r="H118" s="15"/>
      <c r="I118" s="15"/>
      <c r="J118" s="15"/>
      <c r="K118" s="58"/>
      <c r="L118" s="8"/>
      <c r="M118" s="8"/>
      <c r="N118" s="8"/>
      <c r="O118" s="8"/>
    </row>
    <row r="119" spans="1:15" s="175" customFormat="1" x14ac:dyDescent="0.2">
      <c r="A119" s="86"/>
      <c r="B119" s="173"/>
      <c r="C119" s="173"/>
      <c r="D119" s="173"/>
      <c r="E119" s="243"/>
      <c r="F119" s="342" t="s">
        <v>33</v>
      </c>
      <c r="G119" s="342"/>
      <c r="H119" s="343" t="s">
        <v>15</v>
      </c>
      <c r="I119" s="344"/>
      <c r="J119" s="343" t="s">
        <v>36</v>
      </c>
      <c r="K119" s="345"/>
      <c r="L119" s="8"/>
      <c r="M119" s="8"/>
      <c r="N119" s="8"/>
      <c r="O119" s="8"/>
    </row>
    <row r="120" spans="1:15" s="175" customFormat="1" x14ac:dyDescent="0.2">
      <c r="A120" s="86"/>
      <c r="B120" s="173"/>
      <c r="C120" s="173"/>
      <c r="D120" s="173"/>
      <c r="E120" s="243"/>
      <c r="F120" s="140" t="s">
        <v>34</v>
      </c>
      <c r="G120" s="140" t="s">
        <v>35</v>
      </c>
      <c r="H120" s="244" t="s">
        <v>34</v>
      </c>
      <c r="I120" s="245" t="s">
        <v>35</v>
      </c>
      <c r="J120" s="140" t="s">
        <v>34</v>
      </c>
      <c r="K120" s="246" t="s">
        <v>35</v>
      </c>
      <c r="L120" s="8"/>
      <c r="M120" s="8"/>
      <c r="N120" s="8"/>
      <c r="O120" s="8"/>
    </row>
    <row r="121" spans="1:15" x14ac:dyDescent="0.2">
      <c r="A121" s="17"/>
      <c r="B121" s="15" t="s">
        <v>29</v>
      </c>
      <c r="C121" s="15"/>
      <c r="D121" s="15"/>
      <c r="E121" s="15"/>
      <c r="F121" s="247">
        <v>984</v>
      </c>
      <c r="G121" s="247">
        <v>967</v>
      </c>
      <c r="H121" s="248">
        <v>8410112.8499999996</v>
      </c>
      <c r="I121" s="248">
        <v>8137161.5899999999</v>
      </c>
      <c r="J121" s="249">
        <v>0.92138622698270589</v>
      </c>
      <c r="K121" s="249">
        <v>0.92433083669796079</v>
      </c>
      <c r="L121" s="8"/>
      <c r="M121" s="8"/>
      <c r="N121" s="8"/>
      <c r="O121" s="8"/>
    </row>
    <row r="122" spans="1:15" x14ac:dyDescent="0.2">
      <c r="A122" s="17"/>
      <c r="B122" s="15" t="s">
        <v>232</v>
      </c>
      <c r="C122" s="15"/>
      <c r="D122" s="15"/>
      <c r="E122" s="15"/>
      <c r="F122" s="247">
        <v>1</v>
      </c>
      <c r="G122" s="247">
        <v>0</v>
      </c>
      <c r="H122" s="248">
        <v>10000</v>
      </c>
      <c r="I122" s="248">
        <v>0</v>
      </c>
      <c r="J122" s="249">
        <v>1.0955693977194442E-3</v>
      </c>
      <c r="K122" s="249">
        <v>0</v>
      </c>
      <c r="L122" s="8"/>
      <c r="M122" s="8"/>
      <c r="N122" s="8"/>
      <c r="O122" s="8"/>
    </row>
    <row r="123" spans="1:15" x14ac:dyDescent="0.2">
      <c r="A123" s="17"/>
      <c r="B123" s="116" t="s">
        <v>320</v>
      </c>
      <c r="C123" s="15"/>
      <c r="D123" s="15"/>
      <c r="E123" s="15"/>
      <c r="F123" s="247">
        <v>8</v>
      </c>
      <c r="G123" s="247">
        <v>8</v>
      </c>
      <c r="H123" s="248">
        <v>78597.67</v>
      </c>
      <c r="I123" s="248">
        <v>90083.520000000004</v>
      </c>
      <c r="J123" s="249">
        <v>8.6109201984051632E-3</v>
      </c>
      <c r="K123" s="249">
        <v>1.0232926370373025E-2</v>
      </c>
      <c r="L123" s="8"/>
      <c r="M123" s="8"/>
      <c r="N123" s="8"/>
      <c r="O123" s="8"/>
    </row>
    <row r="124" spans="1:15" x14ac:dyDescent="0.2">
      <c r="A124" s="17"/>
      <c r="B124" s="15" t="s">
        <v>141</v>
      </c>
      <c r="C124" s="15"/>
      <c r="D124" s="15"/>
      <c r="E124" s="15"/>
      <c r="F124" s="247">
        <v>9</v>
      </c>
      <c r="G124" s="247">
        <v>9</v>
      </c>
      <c r="H124" s="248">
        <v>86672.98</v>
      </c>
      <c r="I124" s="248">
        <v>82611.679999999993</v>
      </c>
      <c r="J124" s="249">
        <v>9.4956264497149442E-3</v>
      </c>
      <c r="K124" s="249">
        <v>9.3841719192680056E-3</v>
      </c>
      <c r="L124" s="8"/>
      <c r="M124" s="8"/>
      <c r="N124" s="8"/>
      <c r="O124" s="8"/>
    </row>
    <row r="125" spans="1:15" x14ac:dyDescent="0.2">
      <c r="A125" s="17"/>
      <c r="B125" s="15" t="s">
        <v>140</v>
      </c>
      <c r="C125" s="15"/>
      <c r="D125" s="15"/>
      <c r="E125" s="15"/>
      <c r="F125" s="247">
        <v>15</v>
      </c>
      <c r="G125" s="247">
        <v>16</v>
      </c>
      <c r="H125" s="248">
        <v>160967.13</v>
      </c>
      <c r="I125" s="248">
        <v>197232.96</v>
      </c>
      <c r="J125" s="249">
        <v>1.763506616667275E-2</v>
      </c>
      <c r="K125" s="249">
        <v>2.2404434878773919E-2</v>
      </c>
      <c r="L125" s="8"/>
      <c r="M125" s="8"/>
      <c r="N125" s="8"/>
      <c r="O125" s="8"/>
    </row>
    <row r="126" spans="1:15" x14ac:dyDescent="0.2">
      <c r="A126" s="17"/>
      <c r="B126" s="15" t="s">
        <v>231</v>
      </c>
      <c r="C126" s="15"/>
      <c r="D126" s="15"/>
      <c r="E126" s="15"/>
      <c r="F126" s="247">
        <v>34</v>
      </c>
      <c r="G126" s="247">
        <v>32</v>
      </c>
      <c r="H126" s="248">
        <v>381323.09</v>
      </c>
      <c r="I126" s="248">
        <v>296210.18</v>
      </c>
      <c r="J126" s="249">
        <v>4.1776590804781744E-2</v>
      </c>
      <c r="K126" s="249">
        <v>3.3647630133624221E-2</v>
      </c>
      <c r="L126" s="8"/>
      <c r="M126" s="8"/>
      <c r="N126" s="8"/>
      <c r="O126" s="8"/>
    </row>
    <row r="127" spans="1:15" x14ac:dyDescent="0.2">
      <c r="A127" s="17"/>
      <c r="B127" s="15" t="s">
        <v>31</v>
      </c>
      <c r="C127" s="15"/>
      <c r="D127" s="15"/>
      <c r="E127" s="15"/>
      <c r="F127" s="247">
        <v>0</v>
      </c>
      <c r="G127" s="247">
        <v>0</v>
      </c>
      <c r="H127" s="248">
        <v>0</v>
      </c>
      <c r="I127" s="248">
        <v>0</v>
      </c>
      <c r="J127" s="249">
        <v>0</v>
      </c>
      <c r="K127" s="249">
        <v>0</v>
      </c>
      <c r="L127" s="8"/>
      <c r="M127" s="8"/>
      <c r="N127" s="8"/>
      <c r="O127" s="8"/>
    </row>
    <row r="128" spans="1:15" x14ac:dyDescent="0.2">
      <c r="A128" s="17"/>
      <c r="B128" s="15" t="s">
        <v>32</v>
      </c>
      <c r="C128" s="15"/>
      <c r="D128" s="15"/>
      <c r="E128" s="15"/>
      <c r="F128" s="250">
        <v>0</v>
      </c>
      <c r="G128" s="250">
        <v>0</v>
      </c>
      <c r="H128" s="251">
        <v>0</v>
      </c>
      <c r="I128" s="251">
        <v>0</v>
      </c>
      <c r="J128" s="252">
        <v>0</v>
      </c>
      <c r="K128" s="252">
        <v>0</v>
      </c>
      <c r="L128" s="8"/>
      <c r="M128" s="8"/>
      <c r="N128" s="8"/>
      <c r="O128" s="8"/>
    </row>
    <row r="129" spans="1:15" x14ac:dyDescent="0.2">
      <c r="A129" s="110"/>
      <c r="B129" s="5" t="s">
        <v>37</v>
      </c>
      <c r="C129" s="16"/>
      <c r="D129" s="16"/>
      <c r="E129" s="253"/>
      <c r="F129" s="254">
        <v>1051</v>
      </c>
      <c r="G129" s="254">
        <v>1032</v>
      </c>
      <c r="H129" s="44">
        <v>9127673.7200000007</v>
      </c>
      <c r="I129" s="44">
        <v>8803299.9299999997</v>
      </c>
      <c r="J129" s="255">
        <v>1</v>
      </c>
      <c r="K129" s="256">
        <v>1</v>
      </c>
      <c r="L129" s="8"/>
      <c r="M129" s="8"/>
      <c r="N129" s="8"/>
      <c r="O129" s="8"/>
    </row>
    <row r="130" spans="1:15" s="170" customFormat="1" x14ac:dyDescent="0.2">
      <c r="A130" s="167" t="s">
        <v>12</v>
      </c>
      <c r="B130" s="18"/>
      <c r="C130" s="221" t="s">
        <v>233</v>
      </c>
      <c r="D130" s="18"/>
      <c r="E130" s="18"/>
      <c r="F130" s="18"/>
      <c r="G130" s="18"/>
      <c r="H130" s="18"/>
      <c r="I130" s="18"/>
      <c r="J130" s="257"/>
      <c r="K130" s="258"/>
      <c r="L130" s="8"/>
      <c r="M130" s="8"/>
      <c r="N130" s="8"/>
      <c r="O130" s="8"/>
    </row>
    <row r="131" spans="1:15" s="170" customFormat="1" ht="13.5" thickBot="1" x14ac:dyDescent="0.25">
      <c r="A131" s="171" t="s">
        <v>13</v>
      </c>
      <c r="B131" s="19"/>
      <c r="C131" s="19"/>
      <c r="D131" s="19"/>
      <c r="E131" s="19"/>
      <c r="F131" s="19"/>
      <c r="G131" s="19"/>
      <c r="H131" s="19"/>
      <c r="I131" s="19"/>
      <c r="J131" s="259"/>
      <c r="K131" s="260"/>
      <c r="L131" s="8"/>
      <c r="M131" s="8"/>
      <c r="N131" s="8"/>
      <c r="O131" s="8"/>
    </row>
    <row r="132" spans="1:15" s="170" customFormat="1" ht="13.5" thickBot="1" x14ac:dyDescent="0.25">
      <c r="A132" s="19"/>
      <c r="B132" s="19"/>
      <c r="C132" s="2"/>
      <c r="D132" s="2"/>
      <c r="E132" s="2"/>
      <c r="F132" s="2"/>
      <c r="G132" s="2"/>
      <c r="H132" s="2"/>
      <c r="I132" s="2"/>
      <c r="J132" s="261"/>
      <c r="K132" s="261"/>
      <c r="L132" s="8"/>
      <c r="M132" s="8"/>
      <c r="N132" s="8"/>
      <c r="O132" s="8"/>
    </row>
    <row r="133" spans="1:15" s="170" customFormat="1" ht="15.75" x14ac:dyDescent="0.25">
      <c r="A133" s="84" t="s">
        <v>301</v>
      </c>
      <c r="B133" s="262"/>
      <c r="C133" s="262"/>
      <c r="D133" s="262"/>
      <c r="E133" s="262"/>
      <c r="F133" s="262"/>
      <c r="G133" s="262"/>
      <c r="H133" s="262"/>
      <c r="I133" s="262"/>
      <c r="J133" s="262"/>
      <c r="K133" s="263"/>
      <c r="L133" s="8"/>
      <c r="M133" s="8"/>
      <c r="N133" s="8"/>
      <c r="O133" s="8"/>
    </row>
    <row r="134" spans="1:15" ht="7.5" customHeight="1" x14ac:dyDescent="0.2">
      <c r="A134" s="126"/>
      <c r="B134" s="116"/>
      <c r="C134" s="116"/>
      <c r="D134" s="116"/>
      <c r="E134" s="116"/>
      <c r="F134" s="116"/>
      <c r="G134" s="116"/>
      <c r="H134" s="116"/>
      <c r="I134" s="116"/>
      <c r="J134" s="116"/>
      <c r="K134" s="264"/>
      <c r="L134" s="8"/>
      <c r="M134" s="8"/>
      <c r="N134" s="8"/>
    </row>
    <row r="135" spans="1:15" x14ac:dyDescent="0.2">
      <c r="A135" s="86"/>
      <c r="B135" s="173"/>
      <c r="C135" s="173"/>
      <c r="D135" s="173"/>
      <c r="E135" s="243"/>
      <c r="F135" s="342" t="s">
        <v>33</v>
      </c>
      <c r="G135" s="342"/>
      <c r="H135" s="343" t="s">
        <v>15</v>
      </c>
      <c r="I135" s="344"/>
      <c r="J135" s="343" t="s">
        <v>36</v>
      </c>
      <c r="K135" s="345"/>
      <c r="L135" s="15"/>
      <c r="M135" s="15"/>
      <c r="O135" s="8"/>
    </row>
    <row r="136" spans="1:15" x14ac:dyDescent="0.2">
      <c r="A136" s="86"/>
      <c r="B136" s="173"/>
      <c r="C136" s="173"/>
      <c r="D136" s="173"/>
      <c r="E136" s="243"/>
      <c r="F136" s="140" t="s">
        <v>34</v>
      </c>
      <c r="G136" s="140" t="s">
        <v>35</v>
      </c>
      <c r="H136" s="244" t="s">
        <v>34</v>
      </c>
      <c r="I136" s="245" t="s">
        <v>35</v>
      </c>
      <c r="J136" s="140" t="s">
        <v>34</v>
      </c>
      <c r="K136" s="246" t="s">
        <v>35</v>
      </c>
      <c r="L136" s="8"/>
      <c r="M136" s="8"/>
      <c r="N136" s="8"/>
      <c r="O136" s="8"/>
    </row>
    <row r="137" spans="1:15" s="175" customFormat="1" x14ac:dyDescent="0.2">
      <c r="A137" s="126"/>
      <c r="B137" s="116" t="s">
        <v>302</v>
      </c>
      <c r="C137" s="116"/>
      <c r="D137" s="116"/>
      <c r="E137" s="116"/>
      <c r="F137" s="265">
        <v>153</v>
      </c>
      <c r="G137" s="265">
        <v>150</v>
      </c>
      <c r="H137" s="265">
        <v>1180145.29</v>
      </c>
      <c r="I137" s="266">
        <v>1117260.8699999999</v>
      </c>
      <c r="J137" s="267">
        <v>0.1292931064586739</v>
      </c>
      <c r="K137" s="267">
        <v>0.12691387080798916</v>
      </c>
      <c r="L137" s="8"/>
      <c r="M137" s="8"/>
      <c r="N137" s="8"/>
      <c r="O137" s="8"/>
    </row>
    <row r="138" spans="1:15" s="175" customFormat="1" x14ac:dyDescent="0.2">
      <c r="A138" s="126"/>
      <c r="B138" s="116" t="s">
        <v>141</v>
      </c>
      <c r="C138" s="116"/>
      <c r="D138" s="116"/>
      <c r="E138" s="116"/>
      <c r="F138" s="265">
        <v>273</v>
      </c>
      <c r="G138" s="265">
        <v>267</v>
      </c>
      <c r="H138" s="265">
        <v>2145952.71</v>
      </c>
      <c r="I138" s="266">
        <v>2041610.52</v>
      </c>
      <c r="J138" s="267">
        <v>0.23510401180291091</v>
      </c>
      <c r="K138" s="267">
        <v>0.23191422946326901</v>
      </c>
      <c r="L138" s="8"/>
      <c r="M138" s="8"/>
      <c r="N138" s="8"/>
      <c r="O138" s="8"/>
    </row>
    <row r="139" spans="1:15" x14ac:dyDescent="0.2">
      <c r="A139" s="126"/>
      <c r="B139" s="116" t="s">
        <v>303</v>
      </c>
      <c r="C139" s="116"/>
      <c r="D139" s="116"/>
      <c r="E139" s="116"/>
      <c r="F139" s="265">
        <v>625</v>
      </c>
      <c r="G139" s="265">
        <v>615</v>
      </c>
      <c r="H139" s="265">
        <v>5801575.7200000007</v>
      </c>
      <c r="I139" s="266">
        <v>5644428.54</v>
      </c>
      <c r="J139" s="267">
        <v>0.63560288173841517</v>
      </c>
      <c r="K139" s="267">
        <v>0.64117189972874189</v>
      </c>
      <c r="L139" s="8"/>
      <c r="M139" s="8"/>
      <c r="N139" s="8"/>
      <c r="O139" s="8"/>
    </row>
    <row r="140" spans="1:15" x14ac:dyDescent="0.2">
      <c r="A140" s="126"/>
      <c r="B140" s="116"/>
      <c r="C140" s="116"/>
      <c r="D140" s="116"/>
      <c r="E140" s="116"/>
      <c r="F140" s="268"/>
      <c r="G140" s="268"/>
      <c r="H140" s="269"/>
      <c r="I140" s="269"/>
      <c r="J140" s="270"/>
      <c r="K140" s="270"/>
      <c r="L140" s="8"/>
      <c r="M140" s="8"/>
      <c r="N140" s="8"/>
      <c r="O140" s="8"/>
    </row>
    <row r="141" spans="1:15" x14ac:dyDescent="0.2">
      <c r="A141" s="131"/>
      <c r="B141" s="5" t="s">
        <v>37</v>
      </c>
      <c r="C141" s="271"/>
      <c r="D141" s="271"/>
      <c r="E141" s="272"/>
      <c r="F141" s="254">
        <v>1051</v>
      </c>
      <c r="G141" s="254">
        <v>1032</v>
      </c>
      <c r="H141" s="44">
        <v>9127673.7200000007</v>
      </c>
      <c r="I141" s="44">
        <v>8803299.9299999997</v>
      </c>
      <c r="J141" s="255">
        <v>1</v>
      </c>
      <c r="K141" s="256">
        <v>1</v>
      </c>
      <c r="L141" s="8"/>
      <c r="M141" s="8"/>
      <c r="N141" s="8"/>
      <c r="O141" s="8"/>
    </row>
    <row r="142" spans="1:15" x14ac:dyDescent="0.2">
      <c r="A142" s="167" t="s">
        <v>12</v>
      </c>
      <c r="B142" s="18"/>
      <c r="C142" s="221" t="s">
        <v>233</v>
      </c>
      <c r="D142" s="18"/>
      <c r="E142" s="18"/>
      <c r="F142" s="18"/>
      <c r="G142" s="18"/>
      <c r="H142" s="18"/>
      <c r="I142" s="18"/>
      <c r="J142" s="257"/>
      <c r="K142" s="258"/>
      <c r="L142" s="8"/>
      <c r="M142" s="8"/>
      <c r="N142" s="8"/>
      <c r="O142" s="8"/>
    </row>
    <row r="143" spans="1:15" ht="13.5" thickBot="1" x14ac:dyDescent="0.25">
      <c r="A143" s="171" t="s">
        <v>13</v>
      </c>
      <c r="B143" s="19"/>
      <c r="C143" s="19"/>
      <c r="D143" s="19"/>
      <c r="E143" s="19"/>
      <c r="F143" s="19"/>
      <c r="G143" s="19"/>
      <c r="H143" s="19"/>
      <c r="I143" s="19"/>
      <c r="J143" s="259"/>
      <c r="K143" s="260"/>
      <c r="L143" s="8"/>
      <c r="M143" s="8"/>
      <c r="N143" s="8"/>
      <c r="O143" s="8"/>
    </row>
    <row r="144" spans="1:15" ht="13.5" thickBot="1" x14ac:dyDescent="0.25">
      <c r="A144" s="273"/>
      <c r="B144" s="273"/>
      <c r="C144" s="15"/>
      <c r="D144" s="15"/>
      <c r="E144" s="15"/>
      <c r="F144" s="15"/>
      <c r="G144" s="15"/>
      <c r="H144" s="15"/>
      <c r="I144" s="15"/>
      <c r="L144" s="8"/>
      <c r="M144" s="8"/>
      <c r="N144" s="8"/>
      <c r="O144" s="8"/>
    </row>
    <row r="145" spans="1:15" ht="15.75" x14ac:dyDescent="0.25">
      <c r="A145" s="84" t="s">
        <v>78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7"/>
      <c r="L145" s="8"/>
      <c r="M145" s="8"/>
      <c r="N145" s="8"/>
      <c r="O145" s="8"/>
    </row>
    <row r="146" spans="1:15" ht="7.5" customHeight="1" x14ac:dyDescent="0.2">
      <c r="A146" s="17"/>
      <c r="B146" s="15"/>
      <c r="C146" s="15"/>
      <c r="D146" s="15"/>
      <c r="E146" s="15"/>
      <c r="F146" s="15"/>
      <c r="G146" s="15"/>
      <c r="H146" s="15"/>
      <c r="I146" s="15"/>
      <c r="J146" s="15"/>
      <c r="K146" s="58"/>
      <c r="L146" s="8"/>
      <c r="M146" s="8"/>
      <c r="N146" s="8"/>
      <c r="O146" s="8"/>
    </row>
    <row r="147" spans="1:15" s="170" customFormat="1" x14ac:dyDescent="0.2">
      <c r="A147" s="86"/>
      <c r="B147" s="173"/>
      <c r="C147" s="173"/>
      <c r="D147" s="173"/>
      <c r="E147" s="243"/>
      <c r="F147" s="343" t="s">
        <v>33</v>
      </c>
      <c r="G147" s="344"/>
      <c r="H147" s="343" t="s">
        <v>15</v>
      </c>
      <c r="I147" s="344"/>
      <c r="J147" s="343" t="s">
        <v>36</v>
      </c>
      <c r="K147" s="345"/>
      <c r="L147" s="8"/>
      <c r="M147" s="8"/>
      <c r="N147" s="8"/>
      <c r="O147" s="8"/>
    </row>
    <row r="148" spans="1:15" s="170" customFormat="1" x14ac:dyDescent="0.2">
      <c r="A148" s="86"/>
      <c r="B148" s="173"/>
      <c r="C148" s="173"/>
      <c r="D148" s="173"/>
      <c r="E148" s="243"/>
      <c r="F148" s="140" t="s">
        <v>34</v>
      </c>
      <c r="G148" s="140" t="s">
        <v>35</v>
      </c>
      <c r="H148" s="274" t="s">
        <v>34</v>
      </c>
      <c r="I148" s="275" t="s">
        <v>35</v>
      </c>
      <c r="J148" s="140" t="s">
        <v>34</v>
      </c>
      <c r="K148" s="246" t="s">
        <v>35</v>
      </c>
      <c r="L148" s="8"/>
      <c r="M148" s="8"/>
      <c r="N148" s="8"/>
      <c r="O148" s="8"/>
    </row>
    <row r="149" spans="1:15" x14ac:dyDescent="0.2">
      <c r="A149" s="17"/>
      <c r="B149" s="15" t="s">
        <v>30</v>
      </c>
      <c r="C149" s="15"/>
      <c r="D149" s="15"/>
      <c r="E149" s="15"/>
      <c r="F149" s="247">
        <v>886</v>
      </c>
      <c r="G149" s="247">
        <v>891</v>
      </c>
      <c r="H149" s="248">
        <v>7394499.2300000004</v>
      </c>
      <c r="I149" s="248">
        <v>7425116.1799999997</v>
      </c>
      <c r="J149" s="276">
        <v>0.86229370733098998</v>
      </c>
      <c r="K149" s="277">
        <v>0.89353118442851043</v>
      </c>
      <c r="L149" s="8"/>
      <c r="M149" s="8"/>
      <c r="N149" s="8"/>
      <c r="O149" s="8"/>
    </row>
    <row r="150" spans="1:15" x14ac:dyDescent="0.2">
      <c r="A150" s="17"/>
      <c r="B150" s="15" t="s">
        <v>182</v>
      </c>
      <c r="C150" s="15"/>
      <c r="D150" s="15"/>
      <c r="E150" s="15"/>
      <c r="F150" s="247">
        <v>78</v>
      </c>
      <c r="G150" s="247">
        <v>70</v>
      </c>
      <c r="H150" s="248">
        <v>791620.4</v>
      </c>
      <c r="I150" s="248">
        <v>620483.35</v>
      </c>
      <c r="J150" s="278">
        <v>9.2313119290816564E-2</v>
      </c>
      <c r="K150" s="277">
        <v>7.4668356589091101E-2</v>
      </c>
      <c r="L150" s="8"/>
      <c r="M150" s="8"/>
      <c r="N150" s="8"/>
      <c r="O150" s="8"/>
    </row>
    <row r="151" spans="1:15" x14ac:dyDescent="0.2">
      <c r="A151" s="17"/>
      <c r="B151" s="15" t="s">
        <v>85</v>
      </c>
      <c r="C151" s="15"/>
      <c r="D151" s="15"/>
      <c r="E151" s="15"/>
      <c r="F151" s="247">
        <v>21</v>
      </c>
      <c r="G151" s="247">
        <v>14</v>
      </c>
      <c r="H151" s="248">
        <v>236052.91</v>
      </c>
      <c r="I151" s="248">
        <v>190637.66</v>
      </c>
      <c r="J151" s="278">
        <v>2.7526805069417595E-2</v>
      </c>
      <c r="K151" s="277">
        <v>2.2941148664488598E-2</v>
      </c>
      <c r="L151" s="8"/>
      <c r="M151" s="8"/>
      <c r="N151" s="8"/>
      <c r="O151" s="8"/>
    </row>
    <row r="152" spans="1:15" ht="12.75" customHeight="1" x14ac:dyDescent="0.2">
      <c r="A152" s="17"/>
      <c r="B152" s="15" t="s">
        <v>86</v>
      </c>
      <c r="C152" s="15"/>
      <c r="D152" s="15"/>
      <c r="E152" s="15"/>
      <c r="F152" s="247">
        <v>7</v>
      </c>
      <c r="G152" s="247">
        <v>5</v>
      </c>
      <c r="H152" s="248">
        <v>88856.54</v>
      </c>
      <c r="I152" s="248">
        <v>42437.45</v>
      </c>
      <c r="J152" s="278">
        <v>1.0361815305402958E-2</v>
      </c>
      <c r="K152" s="277">
        <v>5.1068810296549041E-3</v>
      </c>
      <c r="L152" s="8"/>
      <c r="M152" s="8"/>
      <c r="N152" s="8"/>
      <c r="O152" s="8"/>
    </row>
    <row r="153" spans="1:15" x14ac:dyDescent="0.2">
      <c r="A153" s="17"/>
      <c r="B153" s="15" t="s">
        <v>87</v>
      </c>
      <c r="C153" s="15"/>
      <c r="D153" s="15"/>
      <c r="E153" s="15"/>
      <c r="F153" s="247">
        <v>6</v>
      </c>
      <c r="G153" s="247">
        <v>0</v>
      </c>
      <c r="H153" s="248">
        <v>40597.93</v>
      </c>
      <c r="I153" s="248">
        <v>0</v>
      </c>
      <c r="J153" s="278">
        <v>4.7342407485332872E-3</v>
      </c>
      <c r="K153" s="277">
        <v>0</v>
      </c>
      <c r="L153" s="8"/>
      <c r="M153" s="8"/>
      <c r="N153" s="8"/>
      <c r="O153" s="8"/>
    </row>
    <row r="154" spans="1:15" x14ac:dyDescent="0.2">
      <c r="A154" s="17"/>
      <c r="B154" s="15" t="s">
        <v>89</v>
      </c>
      <c r="C154" s="15"/>
      <c r="D154" s="15"/>
      <c r="E154" s="15"/>
      <c r="F154" s="247">
        <v>3</v>
      </c>
      <c r="G154" s="247">
        <v>3</v>
      </c>
      <c r="H154" s="248">
        <v>23756.49</v>
      </c>
      <c r="I154" s="248">
        <v>18459.95</v>
      </c>
      <c r="J154" s="278">
        <v>2.7703122548396815E-3</v>
      </c>
      <c r="K154" s="277">
        <v>2.2214522423797392E-3</v>
      </c>
      <c r="L154" s="8"/>
      <c r="M154" s="8"/>
      <c r="N154" s="8"/>
      <c r="O154" s="8"/>
    </row>
    <row r="155" spans="1:15" x14ac:dyDescent="0.2">
      <c r="A155" s="17"/>
      <c r="B155" s="15" t="s">
        <v>88</v>
      </c>
      <c r="C155" s="15"/>
      <c r="D155" s="15"/>
      <c r="E155" s="15"/>
      <c r="F155" s="247">
        <v>0</v>
      </c>
      <c r="G155" s="247">
        <v>1</v>
      </c>
      <c r="H155" s="248">
        <v>0</v>
      </c>
      <c r="I155" s="248">
        <v>12722.2</v>
      </c>
      <c r="J155" s="278">
        <v>0</v>
      </c>
      <c r="K155" s="277">
        <v>1.5309770458751793E-3</v>
      </c>
      <c r="L155" s="8"/>
      <c r="M155" s="8"/>
      <c r="N155" s="8"/>
      <c r="O155" s="8"/>
    </row>
    <row r="156" spans="1:15" x14ac:dyDescent="0.2">
      <c r="A156" s="17"/>
      <c r="B156" s="15" t="s">
        <v>90</v>
      </c>
      <c r="C156" s="15"/>
      <c r="D156" s="15"/>
      <c r="E156" s="15"/>
      <c r="F156" s="247">
        <v>0</v>
      </c>
      <c r="G156" s="247">
        <v>0</v>
      </c>
      <c r="H156" s="248">
        <v>0</v>
      </c>
      <c r="I156" s="248">
        <v>0</v>
      </c>
      <c r="J156" s="278">
        <v>0</v>
      </c>
      <c r="K156" s="277">
        <v>0</v>
      </c>
      <c r="L156" s="8"/>
      <c r="M156" s="8"/>
      <c r="N156" s="8"/>
      <c r="O156" s="8"/>
    </row>
    <row r="157" spans="1:15" x14ac:dyDescent="0.2">
      <c r="A157" s="17"/>
      <c r="B157" s="15" t="s">
        <v>91</v>
      </c>
      <c r="C157" s="15"/>
      <c r="D157" s="15"/>
      <c r="E157" s="15"/>
      <c r="F157" s="247">
        <v>0</v>
      </c>
      <c r="G157" s="247">
        <v>0</v>
      </c>
      <c r="H157" s="248">
        <v>0</v>
      </c>
      <c r="I157" s="248">
        <v>0</v>
      </c>
      <c r="J157" s="278">
        <v>0</v>
      </c>
      <c r="K157" s="277">
        <v>0</v>
      </c>
      <c r="L157" s="8"/>
      <c r="M157" s="8"/>
      <c r="N157" s="8"/>
      <c r="O157" s="8"/>
    </row>
    <row r="158" spans="1:15" x14ac:dyDescent="0.2">
      <c r="A158" s="17"/>
      <c r="B158" s="15" t="s">
        <v>183</v>
      </c>
      <c r="C158" s="15"/>
      <c r="D158" s="15"/>
      <c r="E158" s="15"/>
      <c r="F158" s="247">
        <v>0</v>
      </c>
      <c r="G158" s="247">
        <v>0</v>
      </c>
      <c r="H158" s="248">
        <v>0</v>
      </c>
      <c r="I158" s="248">
        <v>0</v>
      </c>
      <c r="J158" s="278">
        <v>0</v>
      </c>
      <c r="K158" s="277">
        <v>0</v>
      </c>
      <c r="L158" s="8"/>
      <c r="M158" s="8"/>
      <c r="N158" s="8"/>
      <c r="O158" s="8"/>
    </row>
    <row r="159" spans="1:15" x14ac:dyDescent="0.2">
      <c r="A159" s="17"/>
      <c r="B159" s="15" t="s">
        <v>184</v>
      </c>
      <c r="C159" s="15"/>
      <c r="D159" s="15"/>
      <c r="E159" s="15"/>
      <c r="F159" s="250">
        <v>0</v>
      </c>
      <c r="G159" s="250">
        <v>0</v>
      </c>
      <c r="H159" s="251">
        <v>0</v>
      </c>
      <c r="I159" s="251">
        <v>0</v>
      </c>
      <c r="J159" s="279">
        <v>0</v>
      </c>
      <c r="K159" s="280">
        <v>0</v>
      </c>
      <c r="L159" s="8"/>
      <c r="M159" s="8"/>
      <c r="N159" s="8"/>
      <c r="O159" s="8"/>
    </row>
    <row r="160" spans="1:15" x14ac:dyDescent="0.2">
      <c r="A160" s="110"/>
      <c r="B160" s="5" t="s">
        <v>180</v>
      </c>
      <c r="C160" s="16"/>
      <c r="D160" s="16"/>
      <c r="E160" s="253"/>
      <c r="F160" s="254">
        <v>1001</v>
      </c>
      <c r="G160" s="254">
        <v>984</v>
      </c>
      <c r="H160" s="44">
        <v>8575383.5</v>
      </c>
      <c r="I160" s="44">
        <v>8309856.79</v>
      </c>
      <c r="J160" s="255">
        <v>1</v>
      </c>
      <c r="K160" s="256">
        <v>0.99999999999999989</v>
      </c>
      <c r="L160" s="8"/>
      <c r="M160" s="8"/>
      <c r="N160" s="8"/>
      <c r="O160" s="8"/>
    </row>
    <row r="161" spans="1:15" s="170" customFormat="1" x14ac:dyDescent="0.2">
      <c r="A161" s="124" t="s">
        <v>12</v>
      </c>
      <c r="B161" s="2"/>
      <c r="C161" s="281" t="s">
        <v>300</v>
      </c>
      <c r="D161" s="2"/>
      <c r="E161" s="2"/>
      <c r="F161" s="282"/>
      <c r="G161" s="282"/>
      <c r="H161" s="282"/>
      <c r="I161" s="282"/>
      <c r="J161" s="283"/>
      <c r="K161" s="284"/>
      <c r="L161" s="8"/>
      <c r="M161" s="8"/>
      <c r="N161" s="8"/>
      <c r="O161" s="8"/>
    </row>
    <row r="162" spans="1:15" s="170" customFormat="1" ht="13.5" thickBot="1" x14ac:dyDescent="0.25">
      <c r="A162" s="171" t="s">
        <v>13</v>
      </c>
      <c r="B162" s="19"/>
      <c r="C162" s="19"/>
      <c r="D162" s="19"/>
      <c r="E162" s="19"/>
      <c r="F162" s="285"/>
      <c r="G162" s="285"/>
      <c r="H162" s="285"/>
      <c r="I162" s="285"/>
      <c r="J162" s="286"/>
      <c r="K162" s="287"/>
      <c r="L162" s="8"/>
      <c r="M162" s="8"/>
      <c r="N162" s="8"/>
      <c r="O162" s="8"/>
    </row>
    <row r="163" spans="1:15" ht="13.5" thickBot="1" x14ac:dyDescent="0.25">
      <c r="L163" s="8"/>
      <c r="M163" s="8"/>
      <c r="N163" s="8"/>
    </row>
    <row r="164" spans="1:15" ht="15.75" x14ac:dyDescent="0.25">
      <c r="A164" s="84" t="s">
        <v>39</v>
      </c>
      <c r="B164" s="56"/>
      <c r="C164" s="56"/>
      <c r="D164" s="56"/>
      <c r="E164" s="56"/>
      <c r="F164" s="56"/>
      <c r="G164" s="56"/>
      <c r="H164" s="56"/>
      <c r="I164" s="56"/>
      <c r="J164" s="56"/>
      <c r="K164" s="57"/>
    </row>
    <row r="165" spans="1:15" ht="6.75" customHeight="1" x14ac:dyDescent="0.2">
      <c r="A165" s="17"/>
      <c r="B165" s="15"/>
      <c r="C165" s="15"/>
      <c r="D165" s="15"/>
      <c r="E165" s="15"/>
      <c r="F165" s="15"/>
      <c r="G165" s="15"/>
      <c r="H165" s="15"/>
      <c r="I165" s="15"/>
      <c r="J165" s="15"/>
      <c r="K165" s="58"/>
    </row>
    <row r="166" spans="1:15" x14ac:dyDescent="0.2">
      <c r="A166" s="288"/>
      <c r="B166" s="289"/>
      <c r="C166" s="289"/>
      <c r="D166" s="289"/>
      <c r="E166" s="289"/>
      <c r="F166" s="343" t="s">
        <v>33</v>
      </c>
      <c r="G166" s="344"/>
      <c r="H166" s="343" t="s">
        <v>15</v>
      </c>
      <c r="I166" s="344"/>
      <c r="J166" s="343" t="s">
        <v>36</v>
      </c>
      <c r="K166" s="345"/>
    </row>
    <row r="167" spans="1:15" x14ac:dyDescent="0.2">
      <c r="A167" s="288"/>
      <c r="B167" s="289"/>
      <c r="C167" s="289"/>
      <c r="D167" s="289"/>
      <c r="E167" s="289"/>
      <c r="F167" s="140" t="s">
        <v>34</v>
      </c>
      <c r="G167" s="140" t="s">
        <v>35</v>
      </c>
      <c r="H167" s="140" t="s">
        <v>34</v>
      </c>
      <c r="I167" s="139" t="s">
        <v>35</v>
      </c>
      <c r="J167" s="140" t="s">
        <v>34</v>
      </c>
      <c r="K167" s="246" t="s">
        <v>35</v>
      </c>
    </row>
    <row r="168" spans="1:15" x14ac:dyDescent="0.2">
      <c r="A168" s="17"/>
      <c r="B168" s="15" t="s">
        <v>93</v>
      </c>
      <c r="C168" s="15"/>
      <c r="D168" s="15"/>
      <c r="E168" s="15"/>
      <c r="F168" s="247">
        <v>173</v>
      </c>
      <c r="G168" s="247">
        <v>168</v>
      </c>
      <c r="H168" s="248">
        <v>1313010.8700000001</v>
      </c>
      <c r="I168" s="248">
        <v>1274440.18</v>
      </c>
      <c r="J168" s="276">
        <v>0.1438494528044984</v>
      </c>
      <c r="K168" s="290">
        <v>0.14476846070607524</v>
      </c>
    </row>
    <row r="169" spans="1:15" x14ac:dyDescent="0.2">
      <c r="A169" s="17"/>
      <c r="B169" s="15" t="s">
        <v>92</v>
      </c>
      <c r="C169" s="15"/>
      <c r="D169" s="15"/>
      <c r="E169" s="15"/>
      <c r="F169" s="247">
        <v>794</v>
      </c>
      <c r="G169" s="247">
        <v>780</v>
      </c>
      <c r="H169" s="248">
        <v>6932859.2999999998</v>
      </c>
      <c r="I169" s="248">
        <v>6662293.5099999998</v>
      </c>
      <c r="J169" s="278">
        <v>0.75954284877746492</v>
      </c>
      <c r="K169" s="249">
        <v>0.75679501584356446</v>
      </c>
    </row>
    <row r="170" spans="1:15" x14ac:dyDescent="0.2">
      <c r="A170" s="17"/>
      <c r="B170" s="15" t="s">
        <v>94</v>
      </c>
      <c r="C170" s="15"/>
      <c r="D170" s="15"/>
      <c r="E170" s="15"/>
      <c r="F170" s="247">
        <v>1</v>
      </c>
      <c r="G170" s="247">
        <v>1</v>
      </c>
      <c r="H170" s="248">
        <v>12643.27</v>
      </c>
      <c r="I170" s="248">
        <v>12549.26</v>
      </c>
      <c r="J170" s="278">
        <v>1.3851579699104321E-3</v>
      </c>
      <c r="K170" s="249">
        <v>1.4255177149235219E-3</v>
      </c>
    </row>
    <row r="171" spans="1:15" x14ac:dyDescent="0.2">
      <c r="A171" s="17"/>
      <c r="B171" s="15" t="s">
        <v>57</v>
      </c>
      <c r="C171" s="15"/>
      <c r="D171" s="15"/>
      <c r="E171" s="15"/>
      <c r="F171" s="247">
        <v>66</v>
      </c>
      <c r="G171" s="247">
        <v>66</v>
      </c>
      <c r="H171" s="248">
        <v>698111.69</v>
      </c>
      <c r="I171" s="248">
        <v>685864</v>
      </c>
      <c r="J171" s="278">
        <v>7.6482980375420354E-2</v>
      </c>
      <c r="K171" s="249">
        <v>7.7909875325581468E-2</v>
      </c>
    </row>
    <row r="172" spans="1:15" x14ac:dyDescent="0.2">
      <c r="A172" s="17"/>
      <c r="B172" s="15" t="s">
        <v>95</v>
      </c>
      <c r="C172" s="15"/>
      <c r="D172" s="15"/>
      <c r="E172" s="15"/>
      <c r="F172" s="247">
        <v>17</v>
      </c>
      <c r="G172" s="247">
        <v>17</v>
      </c>
      <c r="H172" s="248">
        <v>171048.59</v>
      </c>
      <c r="I172" s="248">
        <v>168152.98</v>
      </c>
      <c r="J172" s="278">
        <v>1.8739560072706021E-2</v>
      </c>
      <c r="K172" s="249">
        <v>1.9101130409855296E-2</v>
      </c>
    </row>
    <row r="173" spans="1:15" x14ac:dyDescent="0.2">
      <c r="A173" s="17"/>
      <c r="B173" s="15" t="s">
        <v>96</v>
      </c>
      <c r="C173" s="15"/>
      <c r="D173" s="15"/>
      <c r="E173" s="15"/>
      <c r="F173" s="250">
        <v>0</v>
      </c>
      <c r="G173" s="250">
        <v>0</v>
      </c>
      <c r="H173" s="251">
        <v>0</v>
      </c>
      <c r="I173" s="251">
        <v>0</v>
      </c>
      <c r="J173" s="279">
        <v>0</v>
      </c>
      <c r="K173" s="252">
        <v>0</v>
      </c>
    </row>
    <row r="174" spans="1:15" x14ac:dyDescent="0.2">
      <c r="A174" s="110"/>
      <c r="B174" s="5" t="s">
        <v>51</v>
      </c>
      <c r="C174" s="16"/>
      <c r="D174" s="16"/>
      <c r="E174" s="16"/>
      <c r="F174" s="254">
        <v>1051</v>
      </c>
      <c r="G174" s="254">
        <v>1032</v>
      </c>
      <c r="H174" s="44">
        <v>9127673.7199999988</v>
      </c>
      <c r="I174" s="44">
        <v>8803299.9299999997</v>
      </c>
      <c r="J174" s="255">
        <v>1.0000000000000002</v>
      </c>
      <c r="K174" s="256">
        <v>0.99999999999999989</v>
      </c>
    </row>
    <row r="175" spans="1:15" x14ac:dyDescent="0.2">
      <c r="A175" s="167" t="s">
        <v>12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69"/>
    </row>
    <row r="176" spans="1:15" ht="13.5" thickBot="1" x14ac:dyDescent="0.25">
      <c r="A176" s="171" t="s">
        <v>13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72"/>
    </row>
    <row r="177" spans="1:11" ht="13.5" thickBot="1" x14ac:dyDescent="0.25"/>
    <row r="178" spans="1:11" ht="15.75" x14ac:dyDescent="0.25">
      <c r="A178" s="84" t="s">
        <v>229</v>
      </c>
      <c r="B178" s="56"/>
      <c r="C178" s="56"/>
      <c r="D178" s="56"/>
      <c r="E178" s="56"/>
      <c r="F178" s="56"/>
      <c r="G178" s="56"/>
      <c r="H178" s="56"/>
      <c r="I178" s="56"/>
      <c r="J178" s="56"/>
      <c r="K178" s="57"/>
    </row>
    <row r="179" spans="1:11" ht="7.5" customHeight="1" x14ac:dyDescent="0.2">
      <c r="A179" s="17"/>
      <c r="B179" s="15"/>
      <c r="C179" s="15"/>
      <c r="D179" s="15"/>
      <c r="E179" s="15"/>
      <c r="F179" s="15"/>
      <c r="G179" s="15"/>
      <c r="H179" s="15"/>
      <c r="I179" s="15"/>
      <c r="J179" s="15"/>
      <c r="K179" s="58"/>
    </row>
    <row r="180" spans="1:11" x14ac:dyDescent="0.2">
      <c r="A180" s="112"/>
      <c r="B180" s="176"/>
      <c r="C180" s="176"/>
      <c r="D180" s="176"/>
      <c r="E180" s="291"/>
      <c r="F180" s="343" t="s">
        <v>33</v>
      </c>
      <c r="G180" s="344"/>
      <c r="H180" s="343" t="s">
        <v>38</v>
      </c>
      <c r="I180" s="344"/>
      <c r="J180" s="343" t="s">
        <v>36</v>
      </c>
      <c r="K180" s="345"/>
    </row>
    <row r="181" spans="1:11" x14ac:dyDescent="0.2">
      <c r="A181" s="288" t="s">
        <v>230</v>
      </c>
      <c r="B181" s="289"/>
      <c r="C181" s="289"/>
      <c r="D181" s="289"/>
      <c r="E181" s="292"/>
      <c r="F181" s="140" t="s">
        <v>34</v>
      </c>
      <c r="G181" s="140" t="s">
        <v>35</v>
      </c>
      <c r="H181" s="140" t="s">
        <v>34</v>
      </c>
      <c r="I181" s="139" t="s">
        <v>35</v>
      </c>
      <c r="J181" s="140" t="s">
        <v>34</v>
      </c>
      <c r="K181" s="246" t="s">
        <v>35</v>
      </c>
    </row>
    <row r="182" spans="1:11" x14ac:dyDescent="0.2">
      <c r="A182" s="17"/>
      <c r="B182" s="55">
        <v>0.06</v>
      </c>
      <c r="C182" s="15"/>
      <c r="D182" s="15"/>
      <c r="E182" s="293"/>
      <c r="F182" s="247">
        <v>6</v>
      </c>
      <c r="G182" s="247">
        <v>14</v>
      </c>
      <c r="H182" s="248">
        <v>22020.35</v>
      </c>
      <c r="I182" s="294">
        <v>55962.59</v>
      </c>
      <c r="J182" s="276">
        <v>2.4124821587071369E-3</v>
      </c>
      <c r="K182" s="277">
        <v>6.3570014023139158E-3</v>
      </c>
    </row>
    <row r="183" spans="1:11" x14ac:dyDescent="0.2">
      <c r="A183" s="17"/>
      <c r="B183" s="55">
        <v>6.9000000000000006E-2</v>
      </c>
      <c r="C183" s="15"/>
      <c r="D183" s="15"/>
      <c r="E183" s="293"/>
      <c r="F183" s="247">
        <v>0</v>
      </c>
      <c r="G183" s="247">
        <v>0</v>
      </c>
      <c r="H183" s="248">
        <v>0</v>
      </c>
      <c r="I183" s="294">
        <v>0</v>
      </c>
      <c r="J183" s="278">
        <v>0</v>
      </c>
      <c r="K183" s="277">
        <v>0</v>
      </c>
    </row>
    <row r="184" spans="1:11" x14ac:dyDescent="0.2">
      <c r="A184" s="17"/>
      <c r="B184" s="55">
        <v>7.3499999999999996E-2</v>
      </c>
      <c r="C184" s="15"/>
      <c r="D184" s="15"/>
      <c r="E184" s="293"/>
      <c r="F184" s="247">
        <v>0</v>
      </c>
      <c r="G184" s="247">
        <v>0</v>
      </c>
      <c r="H184" s="248">
        <v>0</v>
      </c>
      <c r="I184" s="294">
        <v>0</v>
      </c>
      <c r="J184" s="278">
        <v>0</v>
      </c>
      <c r="K184" s="277">
        <v>0</v>
      </c>
    </row>
    <row r="185" spans="1:11" x14ac:dyDescent="0.2">
      <c r="A185" s="17"/>
      <c r="B185" s="55">
        <v>7.4999999999999997E-2</v>
      </c>
      <c r="C185" s="15"/>
      <c r="D185" s="15"/>
      <c r="E185" s="293"/>
      <c r="F185" s="247">
        <v>150</v>
      </c>
      <c r="G185" s="247">
        <v>146</v>
      </c>
      <c r="H185" s="248">
        <v>1168249.94</v>
      </c>
      <c r="I185" s="294">
        <v>1102697.3700000001</v>
      </c>
      <c r="J185" s="278">
        <v>0.1279898883151577</v>
      </c>
      <c r="K185" s="277">
        <v>0.12525954798407057</v>
      </c>
    </row>
    <row r="186" spans="1:11" x14ac:dyDescent="0.2">
      <c r="A186" s="17"/>
      <c r="B186" s="55">
        <v>7.7499999999999999E-2</v>
      </c>
      <c r="C186" s="15"/>
      <c r="D186" s="15"/>
      <c r="E186" s="293"/>
      <c r="F186" s="247">
        <v>0</v>
      </c>
      <c r="G186" s="247">
        <v>0</v>
      </c>
      <c r="H186" s="248">
        <v>0</v>
      </c>
      <c r="I186" s="294">
        <v>0</v>
      </c>
      <c r="J186" s="278">
        <v>0</v>
      </c>
      <c r="K186" s="277">
        <v>0</v>
      </c>
    </row>
    <row r="187" spans="1:11" x14ac:dyDescent="0.2">
      <c r="A187" s="17"/>
      <c r="B187" s="55">
        <v>7.9000000000000001E-2</v>
      </c>
      <c r="C187" s="15"/>
      <c r="D187" s="15"/>
      <c r="E187" s="293"/>
      <c r="F187" s="247">
        <v>273</v>
      </c>
      <c r="G187" s="247">
        <v>265</v>
      </c>
      <c r="H187" s="248">
        <v>2145952.71</v>
      </c>
      <c r="I187" s="294">
        <v>2031028.58</v>
      </c>
      <c r="J187" s="278">
        <v>0.23510401180291096</v>
      </c>
      <c r="K187" s="277">
        <v>0.23071218703779869</v>
      </c>
    </row>
    <row r="188" spans="1:11" x14ac:dyDescent="0.2">
      <c r="A188" s="17"/>
      <c r="B188" s="55">
        <v>8.5000000000000006E-2</v>
      </c>
      <c r="C188" s="15"/>
      <c r="D188" s="15"/>
      <c r="E188" s="293"/>
      <c r="F188" s="247">
        <v>622</v>
      </c>
      <c r="G188" s="247">
        <v>607</v>
      </c>
      <c r="H188" s="248">
        <v>5791450.7199999997</v>
      </c>
      <c r="I188" s="294">
        <v>5613611.3899999997</v>
      </c>
      <c r="J188" s="278">
        <v>0.63449361772322432</v>
      </c>
      <c r="K188" s="277">
        <v>0.63767126357581683</v>
      </c>
    </row>
    <row r="189" spans="1:11" x14ac:dyDescent="0.2">
      <c r="A189" s="17"/>
      <c r="B189" s="15"/>
      <c r="C189" s="15"/>
      <c r="D189" s="15"/>
      <c r="E189" s="293"/>
      <c r="F189" s="247"/>
      <c r="G189" s="247"/>
      <c r="H189" s="248"/>
      <c r="I189" s="294"/>
      <c r="J189" s="278"/>
      <c r="K189" s="277"/>
    </row>
    <row r="190" spans="1:11" x14ac:dyDescent="0.2">
      <c r="A190" s="17"/>
      <c r="B190" s="15"/>
      <c r="C190" s="15"/>
      <c r="D190" s="15"/>
      <c r="E190" s="293"/>
      <c r="F190" s="250"/>
      <c r="G190" s="250"/>
      <c r="H190" s="251"/>
      <c r="I190" s="295"/>
      <c r="J190" s="279"/>
      <c r="K190" s="280"/>
    </row>
    <row r="191" spans="1:11" x14ac:dyDescent="0.2">
      <c r="A191" s="110"/>
      <c r="B191" s="5" t="s">
        <v>20</v>
      </c>
      <c r="C191" s="16"/>
      <c r="D191" s="16"/>
      <c r="E191" s="16"/>
      <c r="F191" s="254">
        <v>1051</v>
      </c>
      <c r="G191" s="254">
        <v>1032</v>
      </c>
      <c r="H191" s="44">
        <v>9127673.7199999988</v>
      </c>
      <c r="I191" s="44">
        <v>8803299.9299999997</v>
      </c>
      <c r="J191" s="255">
        <v>1</v>
      </c>
      <c r="K191" s="256">
        <v>1</v>
      </c>
    </row>
    <row r="192" spans="1:11" x14ac:dyDescent="0.2">
      <c r="A192" s="124" t="s">
        <v>12</v>
      </c>
      <c r="B192" s="2"/>
      <c r="C192" s="2"/>
      <c r="D192" s="2"/>
      <c r="E192" s="2"/>
      <c r="F192" s="15"/>
      <c r="G192" s="15"/>
      <c r="H192" s="15"/>
      <c r="I192" s="15"/>
      <c r="J192" s="15"/>
      <c r="K192" s="58"/>
    </row>
    <row r="193" spans="1:11" ht="13.5" thickBot="1" x14ac:dyDescent="0.25">
      <c r="A193" s="171" t="s">
        <v>13</v>
      </c>
      <c r="B193" s="19"/>
      <c r="C193" s="19"/>
      <c r="D193" s="19"/>
      <c r="E193" s="19"/>
      <c r="F193" s="232"/>
      <c r="G193" s="232"/>
      <c r="H193" s="232"/>
      <c r="I193" s="232"/>
      <c r="J193" s="232"/>
      <c r="K193" s="296"/>
    </row>
    <row r="194" spans="1:11" ht="13.5" thickBot="1" x14ac:dyDescent="0.25"/>
    <row r="195" spans="1:11" ht="15.75" x14ac:dyDescent="0.25">
      <c r="A195" s="84" t="s">
        <v>79</v>
      </c>
      <c r="B195" s="56"/>
      <c r="C195" s="56"/>
      <c r="D195" s="56"/>
      <c r="E195" s="56"/>
      <c r="F195" s="56"/>
      <c r="G195" s="56"/>
      <c r="H195" s="56"/>
      <c r="I195" s="56"/>
      <c r="J195" s="56"/>
      <c r="K195" s="57"/>
    </row>
    <row r="196" spans="1:11" ht="7.5" customHeight="1" x14ac:dyDescent="0.2">
      <c r="A196" s="17"/>
      <c r="B196" s="15"/>
      <c r="C196" s="15"/>
      <c r="D196" s="15"/>
      <c r="E196" s="15"/>
      <c r="F196" s="15"/>
      <c r="G196" s="15"/>
      <c r="H196" s="15"/>
      <c r="I196" s="15"/>
      <c r="J196" s="15"/>
      <c r="K196" s="58"/>
    </row>
    <row r="197" spans="1:11" x14ac:dyDescent="0.2">
      <c r="A197" s="288"/>
      <c r="B197" s="289"/>
      <c r="C197" s="289"/>
      <c r="D197" s="289"/>
      <c r="E197" s="289"/>
      <c r="F197" s="343" t="s">
        <v>33</v>
      </c>
      <c r="G197" s="344"/>
      <c r="H197" s="343" t="s">
        <v>38</v>
      </c>
      <c r="I197" s="344"/>
      <c r="J197" s="343" t="s">
        <v>36</v>
      </c>
      <c r="K197" s="345"/>
    </row>
    <row r="198" spans="1:11" x14ac:dyDescent="0.2">
      <c r="A198" s="288"/>
      <c r="B198" s="289"/>
      <c r="C198" s="289"/>
      <c r="D198" s="289"/>
      <c r="E198" s="289"/>
      <c r="F198" s="140" t="s">
        <v>34</v>
      </c>
      <c r="G198" s="140" t="s">
        <v>35</v>
      </c>
      <c r="H198" s="140" t="s">
        <v>34</v>
      </c>
      <c r="I198" s="139" t="s">
        <v>35</v>
      </c>
      <c r="J198" s="140" t="s">
        <v>34</v>
      </c>
      <c r="K198" s="246" t="s">
        <v>35</v>
      </c>
    </row>
    <row r="199" spans="1:11" x14ac:dyDescent="0.2">
      <c r="A199" s="17"/>
      <c r="B199" s="15" t="s">
        <v>80</v>
      </c>
      <c r="C199" s="15"/>
      <c r="D199" s="15"/>
      <c r="E199" s="15"/>
      <c r="F199" s="247">
        <v>0</v>
      </c>
      <c r="G199" s="247">
        <v>0</v>
      </c>
      <c r="H199" s="248">
        <v>0</v>
      </c>
      <c r="I199" s="248">
        <v>0</v>
      </c>
      <c r="J199" s="276">
        <v>0</v>
      </c>
      <c r="K199" s="290">
        <v>0</v>
      </c>
    </row>
    <row r="200" spans="1:11" x14ac:dyDescent="0.2">
      <c r="A200" s="17"/>
      <c r="B200" s="15" t="s">
        <v>188</v>
      </c>
      <c r="C200" s="15"/>
      <c r="D200" s="15"/>
      <c r="E200" s="15"/>
      <c r="F200" s="247">
        <v>84</v>
      </c>
      <c r="G200" s="247">
        <v>84</v>
      </c>
      <c r="H200" s="248">
        <v>712075.60000000009</v>
      </c>
      <c r="I200" s="248">
        <v>703534.95</v>
      </c>
      <c r="J200" s="278">
        <v>7.8012823622271216E-2</v>
      </c>
      <c r="K200" s="249">
        <v>7.9917185100383148E-2</v>
      </c>
    </row>
    <row r="201" spans="1:11" x14ac:dyDescent="0.2">
      <c r="A201" s="17"/>
      <c r="B201" s="15" t="s">
        <v>189</v>
      </c>
      <c r="C201" s="15"/>
      <c r="D201" s="15"/>
      <c r="E201" s="15"/>
      <c r="F201" s="247">
        <v>268</v>
      </c>
      <c r="G201" s="247">
        <v>263</v>
      </c>
      <c r="H201" s="248">
        <v>2206054.7399999998</v>
      </c>
      <c r="I201" s="248">
        <v>2148109.48</v>
      </c>
      <c r="J201" s="278">
        <v>0.24168860628379255</v>
      </c>
      <c r="K201" s="249">
        <v>0.24401184749819152</v>
      </c>
    </row>
    <row r="202" spans="1:11" x14ac:dyDescent="0.2">
      <c r="A202" s="17"/>
      <c r="B202" s="15" t="s">
        <v>190</v>
      </c>
      <c r="C202" s="15"/>
      <c r="D202" s="15"/>
      <c r="E202" s="15"/>
      <c r="F202" s="247">
        <v>506</v>
      </c>
      <c r="G202" s="247">
        <v>495</v>
      </c>
      <c r="H202" s="248">
        <v>4325804.9499999993</v>
      </c>
      <c r="I202" s="248">
        <v>4166860</v>
      </c>
      <c r="J202" s="278">
        <v>0.47392195237232909</v>
      </c>
      <c r="K202" s="249">
        <v>0.47332932345064382</v>
      </c>
    </row>
    <row r="203" spans="1:11" x14ac:dyDescent="0.2">
      <c r="A203" s="17"/>
      <c r="B203" s="15" t="s">
        <v>81</v>
      </c>
      <c r="C203" s="15"/>
      <c r="D203" s="15"/>
      <c r="E203" s="15"/>
      <c r="F203" s="250">
        <v>193</v>
      </c>
      <c r="G203" s="250">
        <v>190</v>
      </c>
      <c r="H203" s="251">
        <v>1883738.43</v>
      </c>
      <c r="I203" s="251">
        <v>1784795.5000000002</v>
      </c>
      <c r="J203" s="279">
        <v>0.20637661772160718</v>
      </c>
      <c r="K203" s="252">
        <v>0.20274164395078156</v>
      </c>
    </row>
    <row r="204" spans="1:11" x14ac:dyDescent="0.2">
      <c r="A204" s="110"/>
      <c r="B204" s="5" t="s">
        <v>58</v>
      </c>
      <c r="C204" s="16"/>
      <c r="D204" s="16"/>
      <c r="E204" s="16"/>
      <c r="F204" s="254">
        <v>1051</v>
      </c>
      <c r="G204" s="254">
        <v>1032</v>
      </c>
      <c r="H204" s="44">
        <v>9127673.7199999988</v>
      </c>
      <c r="I204" s="44">
        <v>8803299.9299999997</v>
      </c>
      <c r="J204" s="255">
        <v>1</v>
      </c>
      <c r="K204" s="256">
        <v>1</v>
      </c>
    </row>
    <row r="205" spans="1:11" x14ac:dyDescent="0.2">
      <c r="A205" s="124" t="s">
        <v>12</v>
      </c>
      <c r="B205" s="2"/>
      <c r="C205" s="2"/>
      <c r="D205" s="2"/>
      <c r="E205" s="2"/>
      <c r="F205" s="15"/>
      <c r="G205" s="15"/>
      <c r="H205" s="15"/>
      <c r="I205" s="15"/>
      <c r="J205" s="15"/>
      <c r="K205" s="58"/>
    </row>
    <row r="206" spans="1:11" ht="13.5" thickBot="1" x14ac:dyDescent="0.25">
      <c r="A206" s="171" t="s">
        <v>13</v>
      </c>
      <c r="B206" s="19"/>
      <c r="C206" s="19"/>
      <c r="D206" s="19"/>
      <c r="E206" s="19"/>
      <c r="F206" s="232"/>
      <c r="G206" s="232"/>
      <c r="H206" s="232"/>
      <c r="I206" s="232"/>
      <c r="J206" s="232"/>
      <c r="K206" s="296"/>
    </row>
  </sheetData>
  <mergeCells count="34">
    <mergeCell ref="L5:M7"/>
    <mergeCell ref="D7:G7"/>
    <mergeCell ref="D5:G5"/>
    <mergeCell ref="D6:G6"/>
    <mergeCell ref="H119:I119"/>
    <mergeCell ref="D9:G9"/>
    <mergeCell ref="I4:J6"/>
    <mergeCell ref="J119:K119"/>
    <mergeCell ref="D4:G4"/>
    <mergeCell ref="E99:F99"/>
    <mergeCell ref="E100:F100"/>
    <mergeCell ref="E104:F104"/>
    <mergeCell ref="F119:G119"/>
    <mergeCell ref="E105:F105"/>
    <mergeCell ref="B7:C7"/>
    <mergeCell ref="B9:C9"/>
    <mergeCell ref="B4:C4"/>
    <mergeCell ref="B5:C5"/>
    <mergeCell ref="B6:C6"/>
    <mergeCell ref="F135:G135"/>
    <mergeCell ref="H135:I135"/>
    <mergeCell ref="J135:K135"/>
    <mergeCell ref="F197:G197"/>
    <mergeCell ref="H197:I197"/>
    <mergeCell ref="J197:K197"/>
    <mergeCell ref="J147:K147"/>
    <mergeCell ref="J166:K166"/>
    <mergeCell ref="H147:I147"/>
    <mergeCell ref="F147:G147"/>
    <mergeCell ref="J180:K180"/>
    <mergeCell ref="F180:G180"/>
    <mergeCell ref="H180:I180"/>
    <mergeCell ref="F166:G166"/>
    <mergeCell ref="H166:I166"/>
  </mergeCells>
  <phoneticPr fontId="4" type="noConversion"/>
  <hyperlinks>
    <hyperlink ref="D8" r:id="rId1"/>
    <hyperlink ref="D9" r:id="rId2"/>
  </hyperlinks>
  <pageMargins left="0.41" right="0.36" top="0.43" bottom="0.62" header="0.5" footer="0.5"/>
  <pageSetup scale="47" fitToHeight="2" orientation="portrait" r:id="rId3"/>
  <headerFooter alignWithMargins="0">
    <oddFooter>&amp;L&amp;"Arial,Bold"Vermont Student Assistance Corp.&amp;RPage &amp;P of &amp;N</oddFooter>
  </headerFooter>
  <rowBreaks count="1" manualBreakCount="1">
    <brk id="116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3"/>
  <sheetViews>
    <sheetView showGridLines="0" zoomScale="85" zoomScaleNormal="85" workbookViewId="0">
      <selection activeCell="L52" sqref="L52:L72"/>
    </sheetView>
  </sheetViews>
  <sheetFormatPr defaultRowHeight="12.75" x14ac:dyDescent="0.2"/>
  <cols>
    <col min="1" max="2" width="3.140625" style="8" customWidth="1"/>
    <col min="3" max="7" width="14.5703125" style="8" customWidth="1"/>
    <col min="8" max="8" width="13.42578125" style="8" customWidth="1"/>
    <col min="9" max="9" width="11.85546875" style="8" bestFit="1" customWidth="1"/>
    <col min="10" max="10" width="16.28515625" style="8" customWidth="1"/>
    <col min="11" max="11" width="15.42578125" style="8" customWidth="1"/>
    <col min="12" max="12" width="14.5703125" style="8" customWidth="1"/>
    <col min="13" max="13" width="18" style="8" customWidth="1"/>
    <col min="14" max="14" width="14.7109375" style="8" customWidth="1"/>
    <col min="15" max="15" width="15.28515625" style="8" bestFit="1" customWidth="1"/>
    <col min="16" max="18" width="14.5703125" style="8" customWidth="1"/>
    <col min="19" max="20" width="12.140625" style="8" bestFit="1" customWidth="1"/>
    <col min="21" max="21" width="9.140625" style="8"/>
    <col min="22" max="35" width="10.85546875" style="8" customWidth="1"/>
    <col min="36" max="36" width="2.7109375" style="8" customWidth="1"/>
    <col min="37" max="16384" width="9.140625" style="8"/>
  </cols>
  <sheetData>
    <row r="1" spans="1:36" ht="15.75" x14ac:dyDescent="0.25">
      <c r="A1" s="141" t="s">
        <v>143</v>
      </c>
    </row>
    <row r="2" spans="1:36" ht="15.75" customHeight="1" x14ac:dyDescent="0.25">
      <c r="A2" s="141" t="s">
        <v>59</v>
      </c>
      <c r="L2" s="372"/>
      <c r="M2" s="372"/>
      <c r="R2" s="6"/>
    </row>
    <row r="3" spans="1:36" ht="13.5" thickBot="1" x14ac:dyDescent="0.25">
      <c r="L3" s="372"/>
      <c r="M3" s="372"/>
      <c r="Q3" s="6"/>
      <c r="R3" s="6"/>
    </row>
    <row r="4" spans="1:36" x14ac:dyDescent="0.2">
      <c r="B4" s="350" t="s">
        <v>2</v>
      </c>
      <c r="C4" s="351"/>
      <c r="D4" s="351"/>
      <c r="E4" s="373">
        <v>42643</v>
      </c>
      <c r="F4" s="374"/>
      <c r="G4" s="375"/>
      <c r="L4" s="372"/>
      <c r="M4" s="372"/>
      <c r="Q4" s="6"/>
      <c r="R4" s="6"/>
    </row>
    <row r="5" spans="1:36" ht="13.5" thickBot="1" x14ac:dyDescent="0.25">
      <c r="B5" s="348" t="s">
        <v>60</v>
      </c>
      <c r="C5" s="349"/>
      <c r="D5" s="349"/>
      <c r="E5" s="376" t="s">
        <v>332</v>
      </c>
      <c r="F5" s="376"/>
      <c r="G5" s="377"/>
      <c r="Q5" s="6"/>
      <c r="R5" s="6"/>
    </row>
    <row r="6" spans="1:36" ht="13.5" thickBot="1" x14ac:dyDescent="0.25"/>
    <row r="7" spans="1:36" ht="15.75" thickBot="1" x14ac:dyDescent="0.3">
      <c r="A7" s="297" t="s">
        <v>61</v>
      </c>
      <c r="B7" s="298"/>
      <c r="C7" s="298"/>
      <c r="D7" s="298"/>
      <c r="E7" s="298"/>
      <c r="F7" s="298"/>
      <c r="G7" s="298"/>
      <c r="H7" s="298"/>
      <c r="I7" s="7"/>
      <c r="J7" s="1"/>
      <c r="K7" s="1"/>
      <c r="L7" s="1"/>
      <c r="M7" s="1"/>
      <c r="N7" s="1"/>
    </row>
    <row r="8" spans="1:36" ht="15.75" thickBot="1" x14ac:dyDescent="0.3">
      <c r="A8" s="29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6" customHeight="1" x14ac:dyDescent="0.2">
      <c r="A9" s="300"/>
      <c r="B9" s="9"/>
      <c r="C9" s="9"/>
      <c r="D9" s="9"/>
      <c r="E9" s="9"/>
      <c r="F9" s="9"/>
      <c r="G9" s="9"/>
      <c r="H9" s="301"/>
      <c r="J9" s="300"/>
      <c r="K9" s="9"/>
      <c r="L9" s="9"/>
      <c r="M9" s="9"/>
      <c r="N9" s="30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24" customHeight="1" x14ac:dyDescent="0.2">
      <c r="A10" s="10" t="s">
        <v>282</v>
      </c>
      <c r="B10" s="1"/>
      <c r="C10" s="1"/>
      <c r="D10" s="1"/>
      <c r="E10" s="1"/>
      <c r="F10" s="1"/>
      <c r="G10" s="1"/>
      <c r="H10" s="136">
        <v>42643</v>
      </c>
      <c r="J10" s="370" t="s">
        <v>154</v>
      </c>
      <c r="K10" s="371"/>
      <c r="L10" s="371"/>
      <c r="M10" s="371"/>
      <c r="N10" s="136">
        <v>42643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2">
      <c r="A11" s="10"/>
      <c r="B11" s="1"/>
      <c r="C11" s="1"/>
      <c r="D11" s="1"/>
      <c r="E11" s="1"/>
      <c r="F11" s="1"/>
      <c r="G11" s="1"/>
      <c r="H11" s="302"/>
      <c r="J11" s="10"/>
      <c r="K11" s="1"/>
      <c r="L11" s="1"/>
      <c r="M11" s="1"/>
      <c r="N11" s="30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2">
      <c r="A12" s="10"/>
      <c r="B12" s="1"/>
      <c r="C12" s="4" t="s">
        <v>145</v>
      </c>
      <c r="D12" s="1"/>
      <c r="E12" s="1"/>
      <c r="F12" s="1"/>
      <c r="G12" s="1"/>
      <c r="H12" s="303"/>
      <c r="J12" s="7" t="s">
        <v>156</v>
      </c>
      <c r="K12" s="1"/>
      <c r="L12" s="1"/>
      <c r="M12" s="1"/>
      <c r="N12" s="303">
        <v>22529.809999999998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2">
      <c r="A13" s="7"/>
      <c r="B13" s="15" t="s">
        <v>144</v>
      </c>
      <c r="C13" s="1"/>
      <c r="D13" s="1"/>
      <c r="E13" s="1"/>
      <c r="F13" s="1"/>
      <c r="G13" s="1"/>
      <c r="H13" s="303">
        <v>272018.44</v>
      </c>
      <c r="J13" s="7" t="s">
        <v>155</v>
      </c>
      <c r="K13" s="1"/>
      <c r="L13" s="1"/>
      <c r="M13" s="1"/>
      <c r="N13" s="304">
        <v>4000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2">
      <c r="A14" s="7"/>
      <c r="B14" s="15" t="s">
        <v>150</v>
      </c>
      <c r="C14" s="1"/>
      <c r="D14" s="1"/>
      <c r="E14" s="1"/>
      <c r="F14" s="1"/>
      <c r="G14" s="1"/>
      <c r="H14" s="303">
        <v>1790879.1</v>
      </c>
      <c r="J14" s="7" t="s">
        <v>157</v>
      </c>
      <c r="K14" s="1"/>
      <c r="L14" s="1"/>
      <c r="M14" s="1"/>
      <c r="N14" s="303"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2">
      <c r="A15" s="7"/>
      <c r="B15" s="15" t="s">
        <v>283</v>
      </c>
      <c r="C15" s="1"/>
      <c r="D15" s="1"/>
      <c r="E15" s="1"/>
      <c r="F15" s="1"/>
      <c r="G15" s="1"/>
      <c r="H15" s="303">
        <v>909653.29</v>
      </c>
      <c r="J15" s="7" t="s">
        <v>134</v>
      </c>
      <c r="K15" s="1"/>
      <c r="L15" s="1"/>
      <c r="M15" s="1"/>
      <c r="N15" s="303"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2">
      <c r="A16" s="7"/>
      <c r="B16" s="1"/>
      <c r="C16" s="1"/>
      <c r="D16" s="1"/>
      <c r="E16" s="1"/>
      <c r="F16" s="1"/>
      <c r="G16" s="1"/>
      <c r="H16" s="305"/>
      <c r="J16" s="7"/>
      <c r="K16" s="1"/>
      <c r="L16" s="1"/>
      <c r="M16" s="1"/>
      <c r="N16" s="30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">
      <c r="A17" s="7"/>
      <c r="B17" s="1" t="s">
        <v>63</v>
      </c>
      <c r="C17" s="1"/>
      <c r="D17" s="1"/>
      <c r="E17" s="1"/>
      <c r="F17" s="1"/>
      <c r="G17" s="1"/>
      <c r="H17" s="303">
        <v>500772.81</v>
      </c>
      <c r="J17" s="7"/>
      <c r="K17" s="1"/>
      <c r="L17" s="1"/>
      <c r="M17" s="1"/>
      <c r="N17" s="30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">
      <c r="A18" s="7"/>
      <c r="B18" s="1" t="s">
        <v>65</v>
      </c>
      <c r="C18" s="1"/>
      <c r="D18" s="1"/>
      <c r="E18" s="1"/>
      <c r="F18" s="1"/>
      <c r="G18" s="1"/>
      <c r="H18" s="303">
        <v>3194.64</v>
      </c>
      <c r="J18" s="7"/>
      <c r="K18" s="1"/>
      <c r="L18" s="1"/>
      <c r="M18" s="1"/>
      <c r="N18" s="30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3.5" thickBot="1" x14ac:dyDescent="0.25">
      <c r="A19" s="7"/>
      <c r="B19" s="1" t="s">
        <v>70</v>
      </c>
      <c r="C19" s="1"/>
      <c r="D19" s="1"/>
      <c r="E19" s="1"/>
      <c r="F19" s="1"/>
      <c r="G19" s="1"/>
      <c r="H19" s="303">
        <v>4813.22</v>
      </c>
      <c r="J19" s="7"/>
      <c r="K19" s="4" t="s">
        <v>329</v>
      </c>
      <c r="L19" s="1"/>
      <c r="M19" s="1"/>
      <c r="N19" s="307">
        <v>26529.809999999998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3.5" thickTop="1" x14ac:dyDescent="0.2">
      <c r="A20" s="7"/>
      <c r="B20" s="1" t="s">
        <v>71</v>
      </c>
      <c r="C20" s="1"/>
      <c r="D20" s="1"/>
      <c r="E20" s="1"/>
      <c r="F20" s="1"/>
      <c r="G20" s="1"/>
      <c r="H20" s="303">
        <v>0</v>
      </c>
      <c r="J20" s="308"/>
      <c r="K20" s="3"/>
      <c r="L20" s="3"/>
      <c r="M20" s="3"/>
      <c r="N20" s="30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3.5" thickBot="1" x14ac:dyDescent="0.25">
      <c r="A21" s="7"/>
      <c r="B21" s="1"/>
      <c r="C21" s="116" t="s">
        <v>322</v>
      </c>
      <c r="D21" s="1"/>
      <c r="E21" s="1"/>
      <c r="F21" s="1"/>
      <c r="G21" s="1"/>
      <c r="H21" s="303">
        <v>0</v>
      </c>
      <c r="J21" s="171"/>
      <c r="K21" s="12"/>
      <c r="L21" s="12"/>
      <c r="M21" s="12"/>
      <c r="N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3.5" thickBot="1" x14ac:dyDescent="0.25">
      <c r="A22" s="7"/>
      <c r="B22" s="1"/>
      <c r="C22" s="1"/>
      <c r="D22" s="1"/>
      <c r="E22" s="1"/>
      <c r="F22" s="1"/>
      <c r="G22" s="1"/>
      <c r="H22" s="30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5.75" x14ac:dyDescent="0.25">
      <c r="A23" s="7"/>
      <c r="B23" s="1" t="s">
        <v>314</v>
      </c>
      <c r="C23" s="1"/>
      <c r="D23" s="1"/>
      <c r="E23" s="1"/>
      <c r="F23" s="1"/>
      <c r="G23" s="1"/>
      <c r="H23" s="303">
        <v>158625.18</v>
      </c>
      <c r="J23" s="84" t="s">
        <v>84</v>
      </c>
      <c r="K23" s="9"/>
      <c r="L23" s="9"/>
      <c r="M23" s="9"/>
      <c r="N23" s="119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">
      <c r="A24" s="7"/>
      <c r="B24" s="1" t="s">
        <v>148</v>
      </c>
      <c r="C24" s="1"/>
      <c r="D24" s="1"/>
      <c r="E24" s="1"/>
      <c r="F24" s="1"/>
      <c r="G24" s="1"/>
      <c r="H24" s="303">
        <v>1000190.55</v>
      </c>
      <c r="J24" s="120"/>
      <c r="K24" s="99"/>
      <c r="L24" s="99"/>
      <c r="M24" s="99"/>
      <c r="N24" s="12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">
      <c r="A25" s="7"/>
      <c r="B25" s="1" t="s">
        <v>149</v>
      </c>
      <c r="C25" s="1"/>
      <c r="D25" s="1"/>
      <c r="E25" s="1"/>
      <c r="F25" s="1"/>
      <c r="G25" s="1"/>
      <c r="H25" s="303">
        <v>0</v>
      </c>
      <c r="J25" s="122"/>
      <c r="K25" s="123"/>
      <c r="L25" s="123"/>
      <c r="M25" s="123"/>
      <c r="N25" s="136">
        <v>42643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7"/>
      <c r="B26" s="1"/>
      <c r="C26" s="1"/>
      <c r="D26" s="1"/>
      <c r="E26" s="1"/>
      <c r="F26" s="1"/>
      <c r="G26" s="1"/>
      <c r="H26" s="303"/>
      <c r="J26" s="124"/>
      <c r="K26" s="2"/>
      <c r="L26" s="2"/>
      <c r="M26" s="2"/>
      <c r="N26" s="12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">
      <c r="A27" s="7"/>
      <c r="B27" s="1"/>
      <c r="C27" s="1"/>
      <c r="D27" s="1"/>
      <c r="E27" s="1"/>
      <c r="F27" s="1"/>
      <c r="G27" s="1"/>
      <c r="H27" s="303"/>
      <c r="J27" s="7" t="s">
        <v>132</v>
      </c>
      <c r="K27" s="1"/>
      <c r="L27" s="1"/>
      <c r="M27" s="1"/>
      <c r="N27" s="303">
        <v>9121.5</v>
      </c>
      <c r="O27" s="212"/>
      <c r="P27" s="31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"/>
      <c r="B28" s="1"/>
      <c r="C28" s="1"/>
      <c r="D28" s="1"/>
      <c r="E28" s="1"/>
      <c r="F28" s="1"/>
      <c r="G28" s="1"/>
      <c r="H28" s="303"/>
      <c r="J28" s="7" t="s">
        <v>133</v>
      </c>
      <c r="K28" s="1"/>
      <c r="L28" s="1"/>
      <c r="M28" s="1"/>
      <c r="N28" s="303">
        <v>614349.74</v>
      </c>
      <c r="O28" s="212"/>
      <c r="P28" s="212"/>
    </row>
    <row r="29" spans="1:36" x14ac:dyDescent="0.2">
      <c r="A29" s="7"/>
      <c r="B29" s="1"/>
      <c r="C29" s="1"/>
      <c r="D29" s="1"/>
      <c r="E29" s="1"/>
      <c r="F29" s="1"/>
      <c r="G29" s="1"/>
      <c r="H29" s="303"/>
      <c r="J29" s="126" t="s">
        <v>304</v>
      </c>
      <c r="K29" s="1"/>
      <c r="L29" s="1"/>
      <c r="M29" s="1"/>
      <c r="N29" s="303">
        <v>0</v>
      </c>
    </row>
    <row r="30" spans="1:36" x14ac:dyDescent="0.2">
      <c r="A30" s="7"/>
      <c r="B30" s="1"/>
      <c r="C30" s="1"/>
      <c r="D30" s="1"/>
      <c r="E30" s="1"/>
      <c r="F30" s="1"/>
      <c r="G30" s="1"/>
      <c r="H30" s="303"/>
      <c r="J30" s="126" t="s">
        <v>305</v>
      </c>
      <c r="K30" s="2"/>
      <c r="L30" s="2"/>
      <c r="M30" s="2"/>
      <c r="N30" s="303">
        <v>13575991.82</v>
      </c>
    </row>
    <row r="31" spans="1:36" x14ac:dyDescent="0.2">
      <c r="A31" s="7"/>
      <c r="B31" s="1"/>
      <c r="C31" s="1"/>
      <c r="D31" s="1"/>
      <c r="E31" s="1"/>
      <c r="F31" s="1"/>
      <c r="G31" s="1"/>
      <c r="H31" s="303"/>
      <c r="J31" s="10" t="s">
        <v>306</v>
      </c>
      <c r="K31" s="1"/>
      <c r="L31" s="1"/>
      <c r="M31" s="1"/>
      <c r="N31" s="127">
        <v>4.5252659853178959E-2</v>
      </c>
    </row>
    <row r="32" spans="1:36" ht="13.5" thickBot="1" x14ac:dyDescent="0.25">
      <c r="A32" s="7"/>
      <c r="B32" s="1"/>
      <c r="C32" s="4" t="s">
        <v>72</v>
      </c>
      <c r="D32" s="1"/>
      <c r="E32" s="1"/>
      <c r="F32" s="1"/>
      <c r="G32" s="1"/>
      <c r="H32" s="307">
        <v>3481331.5000000005</v>
      </c>
      <c r="J32" s="7" t="s">
        <v>127</v>
      </c>
      <c r="K32" s="1"/>
      <c r="L32" s="1"/>
      <c r="M32" s="1"/>
      <c r="N32" s="35"/>
    </row>
    <row r="33" spans="1:16" ht="13.5" thickTop="1" x14ac:dyDescent="0.2">
      <c r="A33" s="308"/>
      <c r="B33" s="3"/>
      <c r="C33" s="5"/>
      <c r="D33" s="3"/>
      <c r="E33" s="3"/>
      <c r="F33" s="3"/>
      <c r="G33" s="3"/>
      <c r="H33" s="309"/>
      <c r="J33" s="7" t="s">
        <v>128</v>
      </c>
      <c r="K33" s="1"/>
      <c r="L33" s="1"/>
      <c r="M33" s="1"/>
      <c r="N33" s="303">
        <v>0</v>
      </c>
      <c r="P33" s="310"/>
    </row>
    <row r="34" spans="1:16" s="313" customFormat="1" x14ac:dyDescent="0.2">
      <c r="A34" s="124" t="s">
        <v>12</v>
      </c>
      <c r="B34" s="281"/>
      <c r="C34" s="311"/>
      <c r="D34" s="281" t="s">
        <v>315</v>
      </c>
      <c r="E34" s="281"/>
      <c r="F34" s="281"/>
      <c r="G34" s="281"/>
      <c r="H34" s="312"/>
      <c r="J34" s="7" t="s">
        <v>129</v>
      </c>
      <c r="K34" s="1"/>
      <c r="L34" s="1"/>
      <c r="M34" s="1"/>
      <c r="N34" s="303">
        <v>69913.56</v>
      </c>
      <c r="O34" s="212"/>
      <c r="P34" s="212"/>
    </row>
    <row r="35" spans="1:16" s="313" customFormat="1" ht="13.5" thickBot="1" x14ac:dyDescent="0.25">
      <c r="A35" s="171" t="s">
        <v>13</v>
      </c>
      <c r="B35" s="285"/>
      <c r="C35" s="285"/>
      <c r="D35" s="285"/>
      <c r="E35" s="285"/>
      <c r="F35" s="285"/>
      <c r="G35" s="285"/>
      <c r="H35" s="314"/>
      <c r="J35" s="10" t="s">
        <v>307</v>
      </c>
      <c r="K35" s="1"/>
      <c r="L35" s="1"/>
      <c r="M35" s="1"/>
      <c r="N35" s="127">
        <v>0.11380091086227204</v>
      </c>
    </row>
    <row r="36" spans="1:16" s="313" customFormat="1" x14ac:dyDescent="0.2">
      <c r="A36" s="2"/>
      <c r="B36" s="281"/>
      <c r="C36" s="281"/>
      <c r="D36" s="281"/>
      <c r="E36" s="281"/>
      <c r="F36" s="281"/>
      <c r="G36" s="281"/>
      <c r="H36" s="281"/>
      <c r="J36" s="126" t="s">
        <v>130</v>
      </c>
      <c r="K36" s="1"/>
      <c r="L36" s="1"/>
      <c r="M36" s="1"/>
      <c r="N36" s="303">
        <v>544436.17999999993</v>
      </c>
    </row>
    <row r="37" spans="1:16" s="313" customFormat="1" x14ac:dyDescent="0.2">
      <c r="A37" s="2"/>
      <c r="B37" s="281"/>
      <c r="C37" s="281"/>
      <c r="D37" s="281"/>
      <c r="E37" s="281"/>
      <c r="F37" s="281"/>
      <c r="G37" s="281"/>
      <c r="H37" s="281"/>
      <c r="J37" s="20" t="s">
        <v>308</v>
      </c>
      <c r="K37" s="3"/>
      <c r="L37" s="3"/>
      <c r="M37" s="3"/>
      <c r="N37" s="128">
        <v>4.0102865942946625E-2</v>
      </c>
    </row>
    <row r="38" spans="1:16" s="313" customFormat="1" ht="11.25" x14ac:dyDescent="0.2">
      <c r="A38" s="2"/>
      <c r="B38" s="281"/>
      <c r="C38" s="281"/>
      <c r="D38" s="281"/>
      <c r="E38" s="281"/>
      <c r="F38" s="281"/>
      <c r="G38" s="281"/>
      <c r="H38" s="281"/>
      <c r="J38" s="129" t="s">
        <v>309</v>
      </c>
      <c r="K38" s="2"/>
      <c r="L38" s="2"/>
      <c r="M38" s="2"/>
      <c r="N38" s="125"/>
    </row>
    <row r="39" spans="1:16" s="313" customFormat="1" ht="11.25" x14ac:dyDescent="0.2">
      <c r="A39" s="2"/>
      <c r="B39" s="281"/>
      <c r="C39" s="281"/>
      <c r="D39" s="281"/>
      <c r="E39" s="281"/>
      <c r="F39" s="281"/>
      <c r="G39" s="281"/>
      <c r="H39" s="281"/>
      <c r="J39" s="129" t="s">
        <v>310</v>
      </c>
      <c r="K39" s="2"/>
      <c r="L39" s="2"/>
      <c r="M39" s="2"/>
      <c r="N39" s="125"/>
    </row>
    <row r="40" spans="1:16" s="313" customFormat="1" ht="11.25" x14ac:dyDescent="0.2">
      <c r="A40" s="2"/>
      <c r="B40" s="281"/>
      <c r="C40" s="281"/>
      <c r="D40" s="281"/>
      <c r="E40" s="281"/>
      <c r="F40" s="281"/>
      <c r="G40" s="281"/>
      <c r="H40" s="281"/>
      <c r="J40" s="129" t="s">
        <v>311</v>
      </c>
      <c r="K40" s="2"/>
      <c r="L40" s="2"/>
      <c r="M40" s="2"/>
      <c r="N40" s="125"/>
    </row>
    <row r="41" spans="1:16" s="313" customFormat="1" ht="13.5" thickBot="1" x14ac:dyDescent="0.25">
      <c r="A41" s="2"/>
      <c r="B41" s="281"/>
      <c r="C41" s="281"/>
      <c r="D41" s="281"/>
      <c r="E41" s="281"/>
      <c r="F41" s="281"/>
      <c r="G41" s="281"/>
      <c r="H41" s="281"/>
      <c r="J41" s="130" t="s">
        <v>312</v>
      </c>
      <c r="K41" s="11"/>
      <c r="L41" s="12"/>
      <c r="M41" s="12"/>
      <c r="N41" s="13"/>
    </row>
    <row r="42" spans="1:16" ht="13.5" thickBot="1" x14ac:dyDescent="0.25"/>
    <row r="43" spans="1:16" ht="15.75" thickBot="1" x14ac:dyDescent="0.3">
      <c r="A43" s="297" t="s">
        <v>73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315"/>
    </row>
    <row r="44" spans="1:16" ht="15.75" thickBot="1" x14ac:dyDescent="0.3">
      <c r="A44" s="29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6" ht="6" customHeight="1" x14ac:dyDescent="0.2">
      <c r="A45" s="300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01"/>
    </row>
    <row r="46" spans="1:16" x14ac:dyDescent="0.2">
      <c r="A46" s="10" t="s">
        <v>74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316" t="s">
        <v>75</v>
      </c>
      <c r="M46" s="3"/>
      <c r="N46" s="317" t="s">
        <v>76</v>
      </c>
    </row>
    <row r="47" spans="1:16" ht="6.75" customHeight="1" x14ac:dyDescent="0.2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05"/>
    </row>
    <row r="48" spans="1:16" x14ac:dyDescent="0.2">
      <c r="A48" s="7"/>
      <c r="B48" s="4" t="s">
        <v>72</v>
      </c>
      <c r="C48" s="1"/>
      <c r="D48" s="1"/>
      <c r="E48" s="1"/>
      <c r="F48" s="1"/>
      <c r="G48" s="1"/>
      <c r="H48" s="1"/>
      <c r="I48" s="1"/>
      <c r="J48" s="1"/>
      <c r="K48" s="1"/>
      <c r="L48" s="318"/>
      <c r="M48" s="318"/>
      <c r="N48" s="303">
        <v>3481331.5000000005</v>
      </c>
    </row>
    <row r="49" spans="1:15" x14ac:dyDescent="0.2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318"/>
      <c r="M49" s="318"/>
      <c r="N49" s="303"/>
    </row>
    <row r="50" spans="1:15" x14ac:dyDescent="0.2">
      <c r="A50" s="7"/>
      <c r="B50" s="4" t="s">
        <v>152</v>
      </c>
      <c r="C50" s="1"/>
      <c r="D50" s="1"/>
      <c r="E50" s="1"/>
      <c r="F50" s="1"/>
      <c r="G50" s="1"/>
      <c r="H50" s="1"/>
      <c r="I50" s="1"/>
      <c r="J50" s="1"/>
      <c r="K50" s="1"/>
      <c r="L50" s="318">
        <v>0</v>
      </c>
      <c r="M50" s="318"/>
      <c r="N50" s="303">
        <v>3481331.5000000005</v>
      </c>
    </row>
    <row r="51" spans="1:15" x14ac:dyDescent="0.2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318"/>
      <c r="M51" s="318"/>
      <c r="N51" s="303"/>
    </row>
    <row r="52" spans="1:15" x14ac:dyDescent="0.2">
      <c r="A52" s="7"/>
      <c r="B52" s="4" t="s">
        <v>146</v>
      </c>
      <c r="C52" s="1"/>
      <c r="D52" s="1"/>
      <c r="E52" s="1"/>
      <c r="F52" s="1"/>
      <c r="G52" s="1"/>
      <c r="H52" s="1"/>
      <c r="I52" s="1"/>
      <c r="J52" s="1"/>
      <c r="K52" s="1"/>
      <c r="L52" s="318">
        <v>26529.809999999998</v>
      </c>
      <c r="M52" s="318"/>
      <c r="N52" s="303">
        <v>3454801.6900000004</v>
      </c>
    </row>
    <row r="53" spans="1:15" x14ac:dyDescent="0.2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318"/>
      <c r="M53" s="318"/>
      <c r="N53" s="303"/>
    </row>
    <row r="54" spans="1:15" x14ac:dyDescent="0.2">
      <c r="A54" s="7"/>
      <c r="B54" s="4" t="s">
        <v>147</v>
      </c>
      <c r="C54" s="1"/>
      <c r="D54" s="1"/>
      <c r="E54" s="1"/>
      <c r="F54" s="1"/>
      <c r="G54" s="1"/>
      <c r="H54" s="1"/>
      <c r="I54" s="1"/>
      <c r="J54" s="1"/>
      <c r="K54" s="1"/>
      <c r="L54" s="318">
        <v>118950</v>
      </c>
      <c r="M54" s="318"/>
      <c r="N54" s="303">
        <v>3335851.6900000004</v>
      </c>
      <c r="O54" s="212"/>
    </row>
    <row r="55" spans="1:15" x14ac:dyDescent="0.2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319"/>
      <c r="M55" s="318"/>
      <c r="N55" s="303"/>
    </row>
    <row r="56" spans="1:15" x14ac:dyDescent="0.2">
      <c r="A56" s="7"/>
      <c r="B56" s="4" t="s">
        <v>151</v>
      </c>
      <c r="C56" s="1"/>
      <c r="D56" s="1"/>
      <c r="E56" s="1"/>
      <c r="F56" s="1"/>
      <c r="G56" s="1"/>
      <c r="H56" s="1"/>
      <c r="I56" s="1"/>
      <c r="J56" s="1"/>
      <c r="K56" s="1"/>
      <c r="L56" s="318">
        <v>300000</v>
      </c>
      <c r="M56" s="318"/>
      <c r="N56" s="303">
        <v>3035851.6900000004</v>
      </c>
    </row>
    <row r="57" spans="1:15" x14ac:dyDescent="0.2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318"/>
      <c r="M57" s="318"/>
      <c r="N57" s="303"/>
    </row>
    <row r="58" spans="1:15" x14ac:dyDescent="0.2">
      <c r="A58" s="7"/>
      <c r="B58" s="4" t="s">
        <v>153</v>
      </c>
      <c r="C58" s="1"/>
      <c r="D58" s="1"/>
      <c r="E58" s="1"/>
      <c r="F58" s="1"/>
      <c r="G58" s="1"/>
      <c r="H58" s="1"/>
      <c r="I58" s="1"/>
      <c r="J58" s="1"/>
      <c r="K58" s="1"/>
      <c r="L58" s="318">
        <v>0</v>
      </c>
      <c r="M58" s="318"/>
      <c r="N58" s="303">
        <v>3035851.6900000004</v>
      </c>
    </row>
    <row r="59" spans="1:15" x14ac:dyDescent="0.2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318"/>
      <c r="M59" s="318"/>
      <c r="N59" s="303"/>
    </row>
    <row r="60" spans="1:15" x14ac:dyDescent="0.2">
      <c r="A60" s="7"/>
      <c r="B60" s="4" t="s">
        <v>323</v>
      </c>
      <c r="C60" s="1"/>
      <c r="D60" s="1"/>
      <c r="E60" s="1"/>
      <c r="F60" s="1"/>
      <c r="G60" s="1"/>
      <c r="H60" s="1"/>
      <c r="I60" s="1"/>
      <c r="J60" s="1"/>
      <c r="K60" s="1"/>
      <c r="L60" s="318">
        <v>0</v>
      </c>
      <c r="M60" s="318"/>
      <c r="N60" s="303">
        <v>3035851.6900000004</v>
      </c>
    </row>
    <row r="61" spans="1:15" x14ac:dyDescent="0.2">
      <c r="A61" s="7"/>
      <c r="B61" s="4"/>
      <c r="C61" s="1"/>
      <c r="D61" s="1"/>
      <c r="E61" s="1"/>
      <c r="F61" s="1"/>
      <c r="G61" s="1"/>
      <c r="H61" s="1"/>
      <c r="I61" s="1"/>
      <c r="J61" s="1"/>
      <c r="K61" s="1"/>
      <c r="L61" s="318"/>
      <c r="M61" s="318"/>
      <c r="N61" s="303"/>
    </row>
    <row r="62" spans="1:15" x14ac:dyDescent="0.2">
      <c r="A62" s="7"/>
      <c r="B62" s="4" t="s">
        <v>324</v>
      </c>
      <c r="C62" s="1"/>
      <c r="D62" s="1"/>
      <c r="E62" s="1"/>
      <c r="F62" s="1"/>
      <c r="G62" s="1"/>
      <c r="H62" s="1"/>
      <c r="I62" s="1"/>
      <c r="J62" s="1"/>
      <c r="K62" s="1"/>
      <c r="L62" s="318">
        <v>0</v>
      </c>
      <c r="M62" s="318"/>
      <c r="N62" s="303">
        <v>3035851.6900000004</v>
      </c>
    </row>
    <row r="63" spans="1:15" x14ac:dyDescent="0.2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318"/>
      <c r="M63" s="318"/>
      <c r="N63" s="303"/>
    </row>
    <row r="64" spans="1:15" x14ac:dyDescent="0.2">
      <c r="A64" s="7"/>
      <c r="B64" s="4" t="s">
        <v>325</v>
      </c>
      <c r="C64" s="1"/>
      <c r="D64" s="1"/>
      <c r="E64" s="1"/>
      <c r="F64" s="1"/>
      <c r="G64" s="1"/>
      <c r="H64" s="1"/>
      <c r="I64" s="1"/>
      <c r="J64" s="1"/>
      <c r="K64" s="1"/>
      <c r="L64" s="318">
        <v>0</v>
      </c>
      <c r="M64" s="318"/>
      <c r="N64" s="303">
        <v>3035851.6900000004</v>
      </c>
    </row>
    <row r="65" spans="1:15" x14ac:dyDescent="0.2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318"/>
      <c r="M65" s="318"/>
      <c r="N65" s="303"/>
      <c r="O65" s="320"/>
    </row>
    <row r="66" spans="1:15" x14ac:dyDescent="0.2">
      <c r="A66" s="7"/>
      <c r="B66" s="4" t="s">
        <v>326</v>
      </c>
      <c r="C66" s="1"/>
      <c r="D66" s="1"/>
      <c r="E66" s="1"/>
      <c r="F66" s="1"/>
      <c r="G66" s="1"/>
      <c r="H66" s="1"/>
      <c r="I66" s="1"/>
      <c r="J66" s="1"/>
      <c r="K66" s="1"/>
      <c r="L66" s="318">
        <v>0</v>
      </c>
      <c r="M66" s="318"/>
      <c r="N66" s="303">
        <v>3035851.6900000004</v>
      </c>
      <c r="O66" s="320"/>
    </row>
    <row r="67" spans="1:15" x14ac:dyDescent="0.2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318"/>
      <c r="M67" s="318"/>
      <c r="N67" s="303"/>
      <c r="O67" s="320"/>
    </row>
    <row r="68" spans="1:15" x14ac:dyDescent="0.2">
      <c r="A68" s="7"/>
      <c r="B68" s="116" t="s">
        <v>327</v>
      </c>
      <c r="C68" s="1"/>
      <c r="D68" s="1"/>
      <c r="E68" s="1"/>
      <c r="F68" s="1"/>
      <c r="G68" s="1"/>
      <c r="H68" s="1"/>
      <c r="I68" s="1"/>
      <c r="J68" s="1"/>
      <c r="K68" s="1"/>
      <c r="L68" s="318">
        <v>0</v>
      </c>
      <c r="M68" s="318"/>
      <c r="N68" s="303">
        <v>3035851.6900000004</v>
      </c>
      <c r="O68" s="320"/>
    </row>
    <row r="69" spans="1:15" x14ac:dyDescent="0.2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318"/>
      <c r="M69" s="318"/>
      <c r="N69" s="303"/>
      <c r="O69" s="320"/>
    </row>
    <row r="70" spans="1:15" x14ac:dyDescent="0.2">
      <c r="A70" s="7"/>
      <c r="B70" s="116" t="s">
        <v>328</v>
      </c>
      <c r="C70" s="1"/>
      <c r="D70" s="1"/>
      <c r="E70" s="1"/>
      <c r="F70" s="1"/>
      <c r="G70" s="1"/>
      <c r="H70" s="1"/>
      <c r="I70" s="1"/>
      <c r="J70" s="1"/>
      <c r="K70" s="1"/>
      <c r="L70" s="318">
        <v>0</v>
      </c>
      <c r="M70" s="318"/>
      <c r="N70" s="303">
        <v>3035851.6900000004</v>
      </c>
      <c r="O70" s="320"/>
    </row>
    <row r="71" spans="1:15" x14ac:dyDescent="0.2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318"/>
      <c r="M71" s="318"/>
      <c r="N71" s="303"/>
      <c r="O71" s="320"/>
    </row>
    <row r="72" spans="1:15" x14ac:dyDescent="0.2">
      <c r="A72" s="308"/>
      <c r="B72" s="5" t="s">
        <v>331</v>
      </c>
      <c r="C72" s="3"/>
      <c r="D72" s="3"/>
      <c r="E72" s="3"/>
      <c r="F72" s="3"/>
      <c r="G72" s="3"/>
      <c r="H72" s="3"/>
      <c r="I72" s="3"/>
      <c r="J72" s="3"/>
      <c r="K72" s="3"/>
      <c r="L72" s="321">
        <v>64879.16</v>
      </c>
      <c r="M72" s="321"/>
      <c r="N72" s="306">
        <v>2970972.5300000003</v>
      </c>
      <c r="O72" s="320"/>
    </row>
    <row r="73" spans="1:15" s="313" customFormat="1" x14ac:dyDescent="0.2">
      <c r="A73" s="124" t="s">
        <v>12</v>
      </c>
      <c r="B73" s="322"/>
      <c r="C73" s="311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05"/>
    </row>
    <row r="74" spans="1:15" ht="13.5" thickBot="1" x14ac:dyDescent="0.25">
      <c r="A74" s="171" t="s">
        <v>13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320"/>
    </row>
    <row r="76" spans="1:15" ht="13.5" thickBot="1" x14ac:dyDescent="0.25"/>
    <row r="77" spans="1:15" x14ac:dyDescent="0.2">
      <c r="A77" s="323" t="s">
        <v>286</v>
      </c>
      <c r="B77" s="9"/>
      <c r="C77" s="9"/>
      <c r="D77" s="9"/>
      <c r="E77" s="9"/>
      <c r="F77" s="9"/>
      <c r="G77" s="9"/>
      <c r="H77" s="301"/>
      <c r="I77" s="1"/>
    </row>
    <row r="78" spans="1:15" x14ac:dyDescent="0.2">
      <c r="A78" s="7"/>
      <c r="B78" s="1"/>
      <c r="C78" s="1"/>
      <c r="D78" s="1"/>
      <c r="E78" s="1"/>
      <c r="F78" s="1"/>
      <c r="G78" s="324" t="s">
        <v>82</v>
      </c>
      <c r="H78" s="325">
        <v>42643</v>
      </c>
      <c r="I78" s="326"/>
    </row>
    <row r="79" spans="1:15" x14ac:dyDescent="0.2">
      <c r="A79" s="7"/>
      <c r="B79" s="1" t="s">
        <v>234</v>
      </c>
      <c r="C79" s="1"/>
      <c r="D79" s="1"/>
      <c r="E79" s="1"/>
      <c r="F79" s="1"/>
      <c r="G79" s="326"/>
      <c r="H79" s="327">
        <v>317200</v>
      </c>
      <c r="I79" s="326"/>
    </row>
    <row r="80" spans="1:15" x14ac:dyDescent="0.2">
      <c r="A80" s="7"/>
      <c r="B80" s="1" t="s">
        <v>186</v>
      </c>
      <c r="C80" s="1"/>
      <c r="D80" s="1"/>
      <c r="E80" s="1"/>
      <c r="F80" s="1"/>
      <c r="G80" s="1"/>
      <c r="H80" s="327">
        <v>198250</v>
      </c>
      <c r="I80" s="1"/>
    </row>
    <row r="81" spans="1:9" x14ac:dyDescent="0.2">
      <c r="A81" s="7"/>
      <c r="B81" s="1" t="s">
        <v>187</v>
      </c>
      <c r="C81" s="1"/>
      <c r="D81" s="1"/>
      <c r="E81" s="1"/>
      <c r="F81" s="1"/>
      <c r="G81" s="1"/>
      <c r="H81" s="327">
        <v>198250</v>
      </c>
      <c r="I81" s="1"/>
    </row>
    <row r="82" spans="1:9" x14ac:dyDescent="0.2">
      <c r="A82" s="7"/>
      <c r="B82" s="1"/>
      <c r="C82" s="1" t="s">
        <v>64</v>
      </c>
      <c r="D82" s="1"/>
      <c r="E82" s="1"/>
      <c r="F82" s="1"/>
      <c r="G82" s="1"/>
      <c r="H82" s="327" t="s">
        <v>335</v>
      </c>
      <c r="I82" s="1"/>
    </row>
    <row r="83" spans="1:9" x14ac:dyDescent="0.2">
      <c r="A83" s="7"/>
      <c r="B83" s="1"/>
      <c r="C83" s="1"/>
      <c r="D83" s="1"/>
      <c r="E83" s="1"/>
      <c r="F83" s="1"/>
      <c r="G83" s="1"/>
      <c r="H83" s="327"/>
      <c r="I83" s="1"/>
    </row>
    <row r="84" spans="1:9" x14ac:dyDescent="0.2">
      <c r="A84" s="7"/>
      <c r="B84" s="1" t="s">
        <v>136</v>
      </c>
      <c r="C84" s="1"/>
      <c r="D84" s="1"/>
      <c r="E84" s="1"/>
      <c r="F84" s="1"/>
      <c r="G84" s="1"/>
      <c r="H84" s="327">
        <v>118950</v>
      </c>
      <c r="I84" s="1"/>
    </row>
    <row r="85" spans="1:9" x14ac:dyDescent="0.2">
      <c r="A85" s="7"/>
      <c r="B85" s="1" t="s">
        <v>66</v>
      </c>
      <c r="C85" s="1"/>
      <c r="D85" s="1"/>
      <c r="E85" s="1"/>
      <c r="F85" s="1"/>
      <c r="G85" s="1"/>
      <c r="H85" s="327">
        <v>0</v>
      </c>
      <c r="I85" s="1"/>
    </row>
    <row r="86" spans="1:9" x14ac:dyDescent="0.2">
      <c r="A86" s="7"/>
      <c r="B86" s="1" t="s">
        <v>67</v>
      </c>
      <c r="C86" s="1"/>
      <c r="D86" s="1"/>
      <c r="E86" s="1"/>
      <c r="F86" s="1"/>
      <c r="G86" s="1"/>
      <c r="H86" s="327">
        <v>0</v>
      </c>
      <c r="I86" s="1"/>
    </row>
    <row r="87" spans="1:9" x14ac:dyDescent="0.2">
      <c r="A87" s="7"/>
      <c r="B87" s="1"/>
      <c r="C87" s="1" t="s">
        <v>68</v>
      </c>
      <c r="D87" s="1"/>
      <c r="E87" s="1"/>
      <c r="F87" s="1"/>
      <c r="G87" s="1"/>
      <c r="H87" s="327">
        <v>118950</v>
      </c>
      <c r="I87" s="328"/>
    </row>
    <row r="88" spans="1:9" x14ac:dyDescent="0.2">
      <c r="A88" s="7"/>
      <c r="B88" s="1"/>
      <c r="C88" s="1"/>
      <c r="D88" s="1"/>
      <c r="E88" s="1"/>
      <c r="F88" s="1"/>
      <c r="G88" s="1"/>
      <c r="H88" s="327"/>
      <c r="I88" s="1"/>
    </row>
    <row r="89" spans="1:9" x14ac:dyDescent="0.2">
      <c r="A89" s="7"/>
      <c r="B89" s="1" t="s">
        <v>284</v>
      </c>
      <c r="C89" s="1"/>
      <c r="D89" s="1"/>
      <c r="E89" s="1"/>
      <c r="F89" s="1"/>
      <c r="G89" s="1"/>
      <c r="H89" s="329">
        <v>0</v>
      </c>
      <c r="I89" s="1"/>
    </row>
    <row r="90" spans="1:9" x14ac:dyDescent="0.2">
      <c r="A90" s="7"/>
      <c r="B90" s="15" t="s">
        <v>287</v>
      </c>
      <c r="C90" s="1"/>
      <c r="D90" s="1"/>
      <c r="E90" s="1"/>
      <c r="F90" s="1"/>
      <c r="G90" s="1"/>
      <c r="H90" s="329">
        <v>0</v>
      </c>
      <c r="I90" s="1"/>
    </row>
    <row r="91" spans="1:9" x14ac:dyDescent="0.2">
      <c r="A91" s="7"/>
      <c r="B91" s="1"/>
      <c r="C91" s="1" t="s">
        <v>285</v>
      </c>
      <c r="D91" s="1"/>
      <c r="E91" s="1"/>
      <c r="F91" s="1"/>
      <c r="G91" s="1"/>
      <c r="H91" s="327" t="s">
        <v>335</v>
      </c>
      <c r="I91" s="1"/>
    </row>
    <row r="92" spans="1:9" x14ac:dyDescent="0.2">
      <c r="A92" s="7"/>
      <c r="B92" s="1"/>
      <c r="C92" s="1"/>
      <c r="D92" s="1"/>
      <c r="E92" s="1"/>
      <c r="F92" s="1"/>
      <c r="G92" s="1"/>
      <c r="H92" s="327"/>
      <c r="I92" s="1"/>
    </row>
    <row r="93" spans="1:9" x14ac:dyDescent="0.2">
      <c r="A93" s="7"/>
      <c r="B93" s="1"/>
      <c r="C93" s="4" t="s">
        <v>69</v>
      </c>
      <c r="D93" s="1"/>
      <c r="E93" s="1"/>
      <c r="F93" s="1"/>
      <c r="G93" s="1"/>
      <c r="H93" s="327">
        <v>198250</v>
      </c>
      <c r="I93" s="1"/>
    </row>
    <row r="94" spans="1:9" ht="13.5" thickBot="1" x14ac:dyDescent="0.25">
      <c r="A94" s="330"/>
      <c r="B94" s="12"/>
      <c r="C94" s="12"/>
      <c r="D94" s="12"/>
      <c r="E94" s="12"/>
      <c r="F94" s="12"/>
      <c r="G94" s="12"/>
      <c r="H94" s="13"/>
      <c r="I94" s="1"/>
    </row>
    <row r="96" spans="1:9" ht="13.5" thickBot="1" x14ac:dyDescent="0.25"/>
    <row r="97" spans="1:12" x14ac:dyDescent="0.2">
      <c r="A97" s="323" t="s">
        <v>62</v>
      </c>
      <c r="B97" s="9"/>
      <c r="C97" s="9"/>
      <c r="D97" s="9"/>
      <c r="E97" s="9"/>
      <c r="F97" s="331" t="s">
        <v>264</v>
      </c>
      <c r="G97" s="331" t="s">
        <v>251</v>
      </c>
      <c r="H97" s="331" t="s">
        <v>252</v>
      </c>
      <c r="I97" s="331" t="s">
        <v>253</v>
      </c>
      <c r="J97" s="331" t="s">
        <v>254</v>
      </c>
      <c r="K97" s="331" t="s">
        <v>255</v>
      </c>
      <c r="L97" s="332" t="s">
        <v>256</v>
      </c>
    </row>
    <row r="98" spans="1:12" x14ac:dyDescent="0.2">
      <c r="A98" s="7"/>
      <c r="B98" s="1"/>
      <c r="C98" s="1"/>
      <c r="D98" s="1"/>
      <c r="E98" s="1"/>
      <c r="F98" s="333"/>
      <c r="G98" s="333"/>
      <c r="H98" s="333"/>
      <c r="I98" s="333"/>
      <c r="J98" s="333"/>
      <c r="K98" s="333"/>
      <c r="L98" s="334"/>
    </row>
    <row r="99" spans="1:12" x14ac:dyDescent="0.2">
      <c r="A99" s="7"/>
      <c r="B99" s="1" t="s">
        <v>234</v>
      </c>
      <c r="C99" s="1"/>
      <c r="D99" s="1"/>
      <c r="E99" s="1"/>
      <c r="F99" s="335">
        <v>0</v>
      </c>
      <c r="G99" s="335">
        <v>0</v>
      </c>
      <c r="H99" s="335">
        <v>0</v>
      </c>
      <c r="I99" s="335">
        <v>40000</v>
      </c>
      <c r="J99" s="335">
        <v>44800</v>
      </c>
      <c r="K99" s="335">
        <v>60000</v>
      </c>
      <c r="L99" s="336">
        <v>48000</v>
      </c>
    </row>
    <row r="100" spans="1:12" x14ac:dyDescent="0.2">
      <c r="A100" s="7"/>
      <c r="B100" s="1" t="s">
        <v>186</v>
      </c>
      <c r="C100" s="1"/>
      <c r="D100" s="1"/>
      <c r="E100" s="1"/>
      <c r="F100" s="335">
        <v>0</v>
      </c>
      <c r="G100" s="335">
        <v>0</v>
      </c>
      <c r="H100" s="335">
        <v>0</v>
      </c>
      <c r="I100" s="335">
        <v>25000</v>
      </c>
      <c r="J100" s="335">
        <v>28000</v>
      </c>
      <c r="K100" s="335">
        <v>37500</v>
      </c>
      <c r="L100" s="336">
        <v>30000</v>
      </c>
    </row>
    <row r="101" spans="1:12" x14ac:dyDescent="0.2">
      <c r="A101" s="7"/>
      <c r="B101" s="1" t="s">
        <v>187</v>
      </c>
      <c r="C101" s="1"/>
      <c r="D101" s="1"/>
      <c r="E101" s="1"/>
      <c r="F101" s="335">
        <v>0</v>
      </c>
      <c r="G101" s="335">
        <v>0</v>
      </c>
      <c r="H101" s="335">
        <v>0</v>
      </c>
      <c r="I101" s="335">
        <v>25000</v>
      </c>
      <c r="J101" s="335">
        <v>28000</v>
      </c>
      <c r="K101" s="335">
        <v>37500</v>
      </c>
      <c r="L101" s="336">
        <v>30000</v>
      </c>
    </row>
    <row r="102" spans="1:12" x14ac:dyDescent="0.2">
      <c r="A102" s="7"/>
      <c r="B102" s="1"/>
      <c r="C102" s="1" t="s">
        <v>64</v>
      </c>
      <c r="D102" s="1"/>
      <c r="E102" s="1"/>
      <c r="F102" s="335" t="s">
        <v>335</v>
      </c>
      <c r="G102" s="335" t="s">
        <v>335</v>
      </c>
      <c r="H102" s="335" t="s">
        <v>335</v>
      </c>
      <c r="I102" s="335" t="s">
        <v>335</v>
      </c>
      <c r="J102" s="335" t="s">
        <v>335</v>
      </c>
      <c r="K102" s="335" t="s">
        <v>335</v>
      </c>
      <c r="L102" s="336" t="s">
        <v>335</v>
      </c>
    </row>
    <row r="103" spans="1:12" x14ac:dyDescent="0.2">
      <c r="A103" s="7"/>
      <c r="B103" s="1"/>
      <c r="C103" s="1"/>
      <c r="D103" s="1"/>
      <c r="E103" s="1"/>
      <c r="F103" s="335"/>
      <c r="G103" s="335"/>
      <c r="H103" s="335"/>
      <c r="I103" s="335"/>
      <c r="J103" s="335"/>
      <c r="K103" s="335"/>
      <c r="L103" s="336"/>
    </row>
    <row r="104" spans="1:12" x14ac:dyDescent="0.2">
      <c r="A104" s="7"/>
      <c r="B104" s="1" t="s">
        <v>136</v>
      </c>
      <c r="C104" s="1"/>
      <c r="D104" s="1"/>
      <c r="E104" s="1"/>
      <c r="F104" s="335">
        <v>0</v>
      </c>
      <c r="G104" s="335">
        <v>0</v>
      </c>
      <c r="H104" s="335">
        <v>0</v>
      </c>
      <c r="I104" s="335">
        <v>15000</v>
      </c>
      <c r="J104" s="335">
        <v>16800</v>
      </c>
      <c r="K104" s="335">
        <v>22500</v>
      </c>
      <c r="L104" s="336">
        <v>18000</v>
      </c>
    </row>
    <row r="105" spans="1:12" x14ac:dyDescent="0.2">
      <c r="A105" s="7"/>
      <c r="B105" s="1" t="s">
        <v>66</v>
      </c>
      <c r="C105" s="1"/>
      <c r="D105" s="1"/>
      <c r="E105" s="1"/>
      <c r="F105" s="335">
        <v>0</v>
      </c>
      <c r="G105" s="335">
        <v>0</v>
      </c>
      <c r="H105" s="335">
        <v>0</v>
      </c>
      <c r="I105" s="335">
        <v>0</v>
      </c>
      <c r="J105" s="335">
        <v>0</v>
      </c>
      <c r="K105" s="335">
        <v>0</v>
      </c>
      <c r="L105" s="336">
        <v>0</v>
      </c>
    </row>
    <row r="106" spans="1:12" x14ac:dyDescent="0.2">
      <c r="A106" s="7"/>
      <c r="B106" s="1" t="s">
        <v>67</v>
      </c>
      <c r="C106" s="1"/>
      <c r="D106" s="1"/>
      <c r="E106" s="1"/>
      <c r="F106" s="335">
        <v>0</v>
      </c>
      <c r="G106" s="335">
        <v>0</v>
      </c>
      <c r="H106" s="335">
        <v>0</v>
      </c>
      <c r="I106" s="335">
        <v>0</v>
      </c>
      <c r="J106" s="335">
        <v>0</v>
      </c>
      <c r="K106" s="335">
        <v>0</v>
      </c>
      <c r="L106" s="336">
        <v>0</v>
      </c>
    </row>
    <row r="107" spans="1:12" x14ac:dyDescent="0.2">
      <c r="A107" s="7"/>
      <c r="B107" s="1"/>
      <c r="C107" s="1" t="s">
        <v>68</v>
      </c>
      <c r="D107" s="1"/>
      <c r="E107" s="1"/>
      <c r="F107" s="335">
        <v>0</v>
      </c>
      <c r="G107" s="335">
        <v>0</v>
      </c>
      <c r="H107" s="335">
        <v>0</v>
      </c>
      <c r="I107" s="335">
        <v>15000</v>
      </c>
      <c r="J107" s="335">
        <v>16800</v>
      </c>
      <c r="K107" s="335">
        <v>22500</v>
      </c>
      <c r="L107" s="336">
        <v>18000</v>
      </c>
    </row>
    <row r="108" spans="1:12" x14ac:dyDescent="0.2">
      <c r="A108" s="7"/>
      <c r="B108" s="1"/>
      <c r="C108" s="1"/>
      <c r="D108" s="1"/>
      <c r="E108" s="1"/>
      <c r="F108" s="335"/>
      <c r="G108" s="335"/>
      <c r="H108" s="335"/>
      <c r="I108" s="335"/>
      <c r="J108" s="335"/>
      <c r="K108" s="335"/>
      <c r="L108" s="336"/>
    </row>
    <row r="109" spans="1:12" x14ac:dyDescent="0.2">
      <c r="A109" s="7"/>
      <c r="B109" s="1" t="s">
        <v>284</v>
      </c>
      <c r="C109" s="1"/>
      <c r="D109" s="1"/>
      <c r="E109" s="1"/>
      <c r="F109" s="337">
        <v>0</v>
      </c>
      <c r="G109" s="337">
        <v>0</v>
      </c>
      <c r="H109" s="337">
        <v>0</v>
      </c>
      <c r="I109" s="337">
        <v>0</v>
      </c>
      <c r="J109" s="337">
        <v>0</v>
      </c>
      <c r="K109" s="337">
        <v>0</v>
      </c>
      <c r="L109" s="338">
        <v>0</v>
      </c>
    </row>
    <row r="110" spans="1:12" x14ac:dyDescent="0.2">
      <c r="A110" s="7"/>
      <c r="B110" s="15" t="s">
        <v>287</v>
      </c>
      <c r="C110" s="1"/>
      <c r="D110" s="1"/>
      <c r="E110" s="1"/>
      <c r="F110" s="337">
        <v>0</v>
      </c>
      <c r="G110" s="337">
        <v>0</v>
      </c>
      <c r="H110" s="337">
        <v>0</v>
      </c>
      <c r="I110" s="337">
        <v>0</v>
      </c>
      <c r="J110" s="337">
        <v>0</v>
      </c>
      <c r="K110" s="337">
        <v>0</v>
      </c>
      <c r="L110" s="338">
        <v>0</v>
      </c>
    </row>
    <row r="111" spans="1:12" x14ac:dyDescent="0.2">
      <c r="A111" s="7"/>
      <c r="B111" s="1"/>
      <c r="C111" s="1" t="s">
        <v>285</v>
      </c>
      <c r="D111" s="1"/>
      <c r="E111" s="1"/>
      <c r="F111" s="335" t="s">
        <v>335</v>
      </c>
      <c r="G111" s="335" t="s">
        <v>335</v>
      </c>
      <c r="H111" s="335" t="s">
        <v>335</v>
      </c>
      <c r="I111" s="335" t="s">
        <v>335</v>
      </c>
      <c r="J111" s="335" t="s">
        <v>335</v>
      </c>
      <c r="K111" s="335" t="s">
        <v>335</v>
      </c>
      <c r="L111" s="336" t="s">
        <v>335</v>
      </c>
    </row>
    <row r="112" spans="1:12" x14ac:dyDescent="0.2">
      <c r="A112" s="7"/>
      <c r="B112" s="1"/>
      <c r="C112" s="1"/>
      <c r="D112" s="1"/>
      <c r="E112" s="1"/>
      <c r="F112" s="335"/>
      <c r="G112" s="335"/>
      <c r="H112" s="335"/>
      <c r="I112" s="335"/>
      <c r="J112" s="335"/>
      <c r="K112" s="335"/>
      <c r="L112" s="336"/>
    </row>
    <row r="113" spans="1:12" x14ac:dyDescent="0.2">
      <c r="A113" s="7"/>
      <c r="B113" s="1"/>
      <c r="C113" s="4" t="s">
        <v>69</v>
      </c>
      <c r="D113" s="1"/>
      <c r="E113" s="1"/>
      <c r="F113" s="335">
        <v>0</v>
      </c>
      <c r="G113" s="335">
        <v>0</v>
      </c>
      <c r="H113" s="335">
        <v>0</v>
      </c>
      <c r="I113" s="335">
        <v>25000</v>
      </c>
      <c r="J113" s="335">
        <v>28000</v>
      </c>
      <c r="K113" s="335">
        <v>37500</v>
      </c>
      <c r="L113" s="336">
        <v>30000</v>
      </c>
    </row>
    <row r="114" spans="1:12" ht="13.5" thickBot="1" x14ac:dyDescent="0.25">
      <c r="A114" s="330"/>
      <c r="B114" s="12"/>
      <c r="C114" s="12"/>
      <c r="D114" s="12"/>
      <c r="E114" s="12"/>
      <c r="F114" s="339"/>
      <c r="G114" s="339"/>
      <c r="H114" s="339"/>
      <c r="I114" s="339"/>
      <c r="J114" s="339"/>
      <c r="K114" s="339"/>
      <c r="L114" s="340"/>
    </row>
    <row r="115" spans="1:12" ht="13.5" thickBot="1" x14ac:dyDescent="0.25"/>
    <row r="116" spans="1:12" x14ac:dyDescent="0.2">
      <c r="A116" s="323" t="s">
        <v>62</v>
      </c>
      <c r="B116" s="9"/>
      <c r="C116" s="9"/>
      <c r="D116" s="9"/>
      <c r="E116" s="9"/>
      <c r="F116" s="331" t="s">
        <v>257</v>
      </c>
      <c r="G116" s="331" t="s">
        <v>258</v>
      </c>
      <c r="H116" s="331" t="s">
        <v>259</v>
      </c>
      <c r="I116" s="331" t="s">
        <v>260</v>
      </c>
      <c r="J116" s="331" t="s">
        <v>261</v>
      </c>
      <c r="K116" s="331" t="s">
        <v>262</v>
      </c>
      <c r="L116" s="332" t="s">
        <v>263</v>
      </c>
    </row>
    <row r="117" spans="1:12" x14ac:dyDescent="0.2">
      <c r="A117" s="7"/>
      <c r="B117" s="1"/>
      <c r="C117" s="1"/>
      <c r="D117" s="1"/>
      <c r="E117" s="1"/>
      <c r="F117" s="333"/>
      <c r="G117" s="333"/>
      <c r="H117" s="333"/>
      <c r="I117" s="333"/>
      <c r="J117" s="333"/>
      <c r="K117" s="333"/>
      <c r="L117" s="334"/>
    </row>
    <row r="118" spans="1:12" x14ac:dyDescent="0.2">
      <c r="A118" s="7"/>
      <c r="B118" s="1" t="s">
        <v>234</v>
      </c>
      <c r="C118" s="1"/>
      <c r="D118" s="1"/>
      <c r="E118" s="1"/>
      <c r="F118" s="335">
        <v>51000</v>
      </c>
      <c r="G118" s="335">
        <v>37400</v>
      </c>
      <c r="H118" s="335">
        <v>36000</v>
      </c>
      <c r="I118" s="335">
        <v>0</v>
      </c>
      <c r="J118" s="335">
        <v>0</v>
      </c>
      <c r="K118" s="335">
        <v>0</v>
      </c>
      <c r="L118" s="336">
        <v>0</v>
      </c>
    </row>
    <row r="119" spans="1:12" x14ac:dyDescent="0.2">
      <c r="A119" s="7"/>
      <c r="B119" s="1" t="s">
        <v>186</v>
      </c>
      <c r="C119" s="1"/>
      <c r="D119" s="1"/>
      <c r="E119" s="1"/>
      <c r="F119" s="335">
        <v>31875.000000000004</v>
      </c>
      <c r="G119" s="335">
        <v>23375</v>
      </c>
      <c r="H119" s="335">
        <v>22500</v>
      </c>
      <c r="I119" s="335">
        <v>0</v>
      </c>
      <c r="J119" s="335">
        <v>0</v>
      </c>
      <c r="K119" s="335">
        <v>0</v>
      </c>
      <c r="L119" s="336">
        <v>0</v>
      </c>
    </row>
    <row r="120" spans="1:12" x14ac:dyDescent="0.2">
      <c r="A120" s="7"/>
      <c r="B120" s="1" t="s">
        <v>187</v>
      </c>
      <c r="C120" s="1"/>
      <c r="D120" s="1"/>
      <c r="E120" s="1"/>
      <c r="F120" s="335">
        <v>31875.000000000004</v>
      </c>
      <c r="G120" s="335">
        <v>23375</v>
      </c>
      <c r="H120" s="335">
        <v>22500</v>
      </c>
      <c r="I120" s="335">
        <v>0</v>
      </c>
      <c r="J120" s="335">
        <v>0</v>
      </c>
      <c r="K120" s="335">
        <v>0</v>
      </c>
      <c r="L120" s="336">
        <v>0</v>
      </c>
    </row>
    <row r="121" spans="1:12" x14ac:dyDescent="0.2">
      <c r="A121" s="7"/>
      <c r="B121" s="1"/>
      <c r="C121" s="1" t="s">
        <v>64</v>
      </c>
      <c r="D121" s="1"/>
      <c r="E121" s="1"/>
      <c r="F121" s="335" t="s">
        <v>335</v>
      </c>
      <c r="G121" s="335" t="s">
        <v>335</v>
      </c>
      <c r="H121" s="335" t="s">
        <v>335</v>
      </c>
      <c r="I121" s="335" t="s">
        <v>335</v>
      </c>
      <c r="J121" s="335" t="s">
        <v>335</v>
      </c>
      <c r="K121" s="335" t="s">
        <v>335</v>
      </c>
      <c r="L121" s="336" t="s">
        <v>335</v>
      </c>
    </row>
    <row r="122" spans="1:12" x14ac:dyDescent="0.2">
      <c r="A122" s="7"/>
      <c r="B122" s="1"/>
      <c r="C122" s="1"/>
      <c r="D122" s="1"/>
      <c r="E122" s="1"/>
      <c r="F122" s="335"/>
      <c r="G122" s="335"/>
      <c r="H122" s="335"/>
      <c r="I122" s="335"/>
      <c r="J122" s="335"/>
      <c r="K122" s="335"/>
      <c r="L122" s="336"/>
    </row>
    <row r="123" spans="1:12" x14ac:dyDescent="0.2">
      <c r="A123" s="7"/>
      <c r="B123" s="1" t="s">
        <v>136</v>
      </c>
      <c r="C123" s="1"/>
      <c r="D123" s="1"/>
      <c r="E123" s="1"/>
      <c r="F123" s="335">
        <v>19124.999999999996</v>
      </c>
      <c r="G123" s="335">
        <v>14025</v>
      </c>
      <c r="H123" s="335">
        <v>13500</v>
      </c>
      <c r="I123" s="335">
        <v>0</v>
      </c>
      <c r="J123" s="335">
        <v>0</v>
      </c>
      <c r="K123" s="335">
        <v>0</v>
      </c>
      <c r="L123" s="336">
        <v>0</v>
      </c>
    </row>
    <row r="124" spans="1:12" x14ac:dyDescent="0.2">
      <c r="A124" s="7"/>
      <c r="B124" s="1" t="s">
        <v>66</v>
      </c>
      <c r="C124" s="1"/>
      <c r="D124" s="1"/>
      <c r="E124" s="1"/>
      <c r="F124" s="335">
        <v>0</v>
      </c>
      <c r="G124" s="335">
        <v>0</v>
      </c>
      <c r="H124" s="335">
        <v>0</v>
      </c>
      <c r="I124" s="335">
        <v>0</v>
      </c>
      <c r="J124" s="335">
        <v>0</v>
      </c>
      <c r="K124" s="335">
        <v>0</v>
      </c>
      <c r="L124" s="336">
        <v>0</v>
      </c>
    </row>
    <row r="125" spans="1:12" x14ac:dyDescent="0.2">
      <c r="A125" s="7"/>
      <c r="B125" s="1" t="s">
        <v>67</v>
      </c>
      <c r="C125" s="1"/>
      <c r="D125" s="1"/>
      <c r="E125" s="1"/>
      <c r="F125" s="335">
        <v>0</v>
      </c>
      <c r="G125" s="335">
        <v>0</v>
      </c>
      <c r="H125" s="335">
        <v>0</v>
      </c>
      <c r="I125" s="335">
        <v>0</v>
      </c>
      <c r="J125" s="335">
        <v>0</v>
      </c>
      <c r="K125" s="335">
        <v>0</v>
      </c>
      <c r="L125" s="336">
        <v>0</v>
      </c>
    </row>
    <row r="126" spans="1:12" x14ac:dyDescent="0.2">
      <c r="A126" s="7"/>
      <c r="B126" s="1"/>
      <c r="C126" s="1" t="s">
        <v>68</v>
      </c>
      <c r="D126" s="1"/>
      <c r="E126" s="1"/>
      <c r="F126" s="335">
        <v>19124.999999999996</v>
      </c>
      <c r="G126" s="335">
        <v>14025</v>
      </c>
      <c r="H126" s="335">
        <v>13500</v>
      </c>
      <c r="I126" s="335">
        <v>0</v>
      </c>
      <c r="J126" s="335">
        <v>0</v>
      </c>
      <c r="K126" s="335">
        <v>0</v>
      </c>
      <c r="L126" s="336">
        <v>0</v>
      </c>
    </row>
    <row r="127" spans="1:12" x14ac:dyDescent="0.2">
      <c r="A127" s="7"/>
      <c r="B127" s="1"/>
      <c r="C127" s="1"/>
      <c r="D127" s="1"/>
      <c r="E127" s="1"/>
      <c r="F127" s="335"/>
      <c r="G127" s="335"/>
      <c r="H127" s="335"/>
      <c r="I127" s="335"/>
      <c r="J127" s="335"/>
      <c r="K127" s="335"/>
      <c r="L127" s="336"/>
    </row>
    <row r="128" spans="1:12" x14ac:dyDescent="0.2">
      <c r="A128" s="7"/>
      <c r="B128" s="1" t="s">
        <v>284</v>
      </c>
      <c r="C128" s="1"/>
      <c r="D128" s="1"/>
      <c r="E128" s="1"/>
      <c r="F128" s="337">
        <v>0</v>
      </c>
      <c r="G128" s="337">
        <v>0</v>
      </c>
      <c r="H128" s="337">
        <v>0</v>
      </c>
      <c r="I128" s="337">
        <v>0</v>
      </c>
      <c r="J128" s="337">
        <v>0</v>
      </c>
      <c r="K128" s="337">
        <v>0</v>
      </c>
      <c r="L128" s="338">
        <v>0</v>
      </c>
    </row>
    <row r="129" spans="1:12" x14ac:dyDescent="0.2">
      <c r="A129" s="7"/>
      <c r="B129" s="15" t="s">
        <v>287</v>
      </c>
      <c r="C129" s="1"/>
      <c r="D129" s="1"/>
      <c r="E129" s="1"/>
      <c r="F129" s="337">
        <v>0</v>
      </c>
      <c r="G129" s="337">
        <v>0</v>
      </c>
      <c r="H129" s="337">
        <v>0</v>
      </c>
      <c r="I129" s="337">
        <v>0</v>
      </c>
      <c r="J129" s="337">
        <v>0</v>
      </c>
      <c r="K129" s="337">
        <v>0</v>
      </c>
      <c r="L129" s="338">
        <v>0</v>
      </c>
    </row>
    <row r="130" spans="1:12" x14ac:dyDescent="0.2">
      <c r="A130" s="7"/>
      <c r="B130" s="1"/>
      <c r="C130" s="1" t="s">
        <v>285</v>
      </c>
      <c r="D130" s="1"/>
      <c r="E130" s="1"/>
      <c r="F130" s="335" t="s">
        <v>335</v>
      </c>
      <c r="G130" s="335" t="s">
        <v>335</v>
      </c>
      <c r="H130" s="335" t="s">
        <v>335</v>
      </c>
      <c r="I130" s="335" t="s">
        <v>335</v>
      </c>
      <c r="J130" s="335" t="s">
        <v>335</v>
      </c>
      <c r="K130" s="335" t="s">
        <v>335</v>
      </c>
      <c r="L130" s="336" t="s">
        <v>335</v>
      </c>
    </row>
    <row r="131" spans="1:12" x14ac:dyDescent="0.2">
      <c r="A131" s="7"/>
      <c r="B131" s="1"/>
      <c r="C131" s="1"/>
      <c r="D131" s="1"/>
      <c r="E131" s="1"/>
      <c r="F131" s="335"/>
      <c r="G131" s="335"/>
      <c r="H131" s="335"/>
      <c r="I131" s="335"/>
      <c r="J131" s="335"/>
      <c r="K131" s="335"/>
      <c r="L131" s="336"/>
    </row>
    <row r="132" spans="1:12" x14ac:dyDescent="0.2">
      <c r="A132" s="7"/>
      <c r="B132" s="1"/>
      <c r="C132" s="4" t="s">
        <v>69</v>
      </c>
      <c r="D132" s="1"/>
      <c r="E132" s="1"/>
      <c r="F132" s="335">
        <v>31875.000000000004</v>
      </c>
      <c r="G132" s="335">
        <v>23375</v>
      </c>
      <c r="H132" s="335">
        <v>22500</v>
      </c>
      <c r="I132" s="335">
        <v>0</v>
      </c>
      <c r="J132" s="335">
        <v>0</v>
      </c>
      <c r="K132" s="335">
        <v>0</v>
      </c>
      <c r="L132" s="336">
        <v>0</v>
      </c>
    </row>
    <row r="133" spans="1:12" ht="13.5" thickBot="1" x14ac:dyDescent="0.25">
      <c r="A133" s="330"/>
      <c r="B133" s="12"/>
      <c r="C133" s="12"/>
      <c r="D133" s="12"/>
      <c r="E133" s="12"/>
      <c r="F133" s="339"/>
      <c r="G133" s="339"/>
      <c r="H133" s="339"/>
      <c r="I133" s="339"/>
      <c r="J133" s="339"/>
      <c r="K133" s="339"/>
      <c r="L133" s="340"/>
    </row>
  </sheetData>
  <mergeCells count="6">
    <mergeCell ref="B4:D4"/>
    <mergeCell ref="B5:D5"/>
    <mergeCell ref="J10:M10"/>
    <mergeCell ref="L2:M4"/>
    <mergeCell ref="E4:G4"/>
    <mergeCell ref="E5:G5"/>
  </mergeCells>
  <phoneticPr fontId="4" type="noConversion"/>
  <pageMargins left="0.28000000000000003" right="0.24" top="0.35" bottom="0.31" header="0.5" footer="0.33"/>
  <pageSetup scale="55" fitToHeight="2" orientation="portrait" r:id="rId1"/>
  <headerFooter alignWithMargins="0">
    <oddFooter>&amp;L&amp;"Arial,Bold"Vermont Student Assi9stance Corp.&amp;RPage &amp;P of &amp;N</oddFooter>
  </headerFooter>
  <rowBreaks count="1" manualBreakCount="1">
    <brk id="9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opLeftCell="A22" zoomScaleNormal="100" workbookViewId="0">
      <selection activeCell="D57" sqref="D57:E57"/>
    </sheetView>
  </sheetViews>
  <sheetFormatPr defaultRowHeight="12.75" x14ac:dyDescent="0.2"/>
  <cols>
    <col min="1" max="1" width="12" style="43" customWidth="1"/>
    <col min="2" max="2" width="35" style="43" customWidth="1"/>
    <col min="3" max="3" width="4.42578125" style="43" customWidth="1"/>
    <col min="4" max="4" width="14.42578125" style="43" bestFit="1" customWidth="1"/>
    <col min="5" max="5" width="14.5703125" style="43" bestFit="1" customWidth="1"/>
    <col min="6" max="6" width="11.7109375" style="43" bestFit="1" customWidth="1"/>
    <col min="7" max="16384" width="9.140625" style="43"/>
  </cols>
  <sheetData>
    <row r="1" spans="1:6" s="36" customFormat="1" ht="12.75" customHeight="1" x14ac:dyDescent="0.2">
      <c r="A1" s="378" t="s">
        <v>97</v>
      </c>
      <c r="B1" s="378"/>
      <c r="C1" s="378"/>
      <c r="D1" s="378"/>
      <c r="E1" s="378"/>
      <c r="F1" s="104"/>
    </row>
    <row r="2" spans="1:6" s="39" customFormat="1" x14ac:dyDescent="0.2">
      <c r="A2" s="37"/>
      <c r="B2" s="38"/>
      <c r="C2" s="38"/>
      <c r="D2" s="38"/>
      <c r="E2" s="38"/>
      <c r="F2" s="38"/>
    </row>
    <row r="3" spans="1:6" s="36" customFormat="1" ht="12.75" customHeight="1" x14ac:dyDescent="0.2">
      <c r="A3" s="378" t="s">
        <v>266</v>
      </c>
      <c r="B3" s="378"/>
      <c r="C3" s="378"/>
      <c r="D3" s="378"/>
      <c r="E3" s="378"/>
      <c r="F3" s="104"/>
    </row>
    <row r="4" spans="1:6" s="36" customFormat="1" x14ac:dyDescent="0.2">
      <c r="A4" s="24"/>
      <c r="B4" s="24"/>
      <c r="C4" s="24"/>
      <c r="D4" s="24"/>
      <c r="E4" s="24"/>
      <c r="F4" s="24"/>
    </row>
    <row r="5" spans="1:6" s="40" customFormat="1" ht="12.75" customHeight="1" x14ac:dyDescent="0.2">
      <c r="A5" s="379" t="s">
        <v>56</v>
      </c>
      <c r="B5" s="379"/>
      <c r="C5" s="379"/>
      <c r="D5" s="379"/>
      <c r="E5" s="379"/>
      <c r="F5" s="105"/>
    </row>
    <row r="6" spans="1:6" s="40" customFormat="1" x14ac:dyDescent="0.2">
      <c r="A6" s="25"/>
      <c r="B6" s="25"/>
      <c r="C6" s="25"/>
      <c r="D6" s="25"/>
      <c r="E6" s="25"/>
      <c r="F6" s="25"/>
    </row>
    <row r="7" spans="1:6" s="40" customFormat="1" x14ac:dyDescent="0.2">
      <c r="A7" s="25"/>
      <c r="B7" s="25"/>
      <c r="C7" s="25"/>
      <c r="D7" s="25"/>
      <c r="E7" s="25"/>
      <c r="F7" s="25"/>
    </row>
    <row r="8" spans="1:6" s="40" customFormat="1" x14ac:dyDescent="0.2">
      <c r="A8" s="25"/>
      <c r="B8" s="25"/>
      <c r="C8" s="25"/>
      <c r="D8" s="25"/>
      <c r="E8" s="25"/>
      <c r="F8" s="25"/>
    </row>
    <row r="9" spans="1:6" s="40" customFormat="1" x14ac:dyDescent="0.2">
      <c r="A9" s="25"/>
      <c r="B9" s="25"/>
      <c r="C9" s="25"/>
      <c r="D9" s="25"/>
      <c r="E9" s="25"/>
      <c r="F9" s="25"/>
    </row>
    <row r="10" spans="1:6" s="41" customFormat="1" x14ac:dyDescent="0.2">
      <c r="A10" s="132"/>
      <c r="B10" s="132"/>
      <c r="C10" s="132"/>
      <c r="D10" s="26" t="s">
        <v>267</v>
      </c>
      <c r="E10" s="26" t="s">
        <v>267</v>
      </c>
      <c r="F10" s="27"/>
    </row>
    <row r="11" spans="1:6" s="41" customFormat="1" x14ac:dyDescent="0.2">
      <c r="A11" s="132"/>
      <c r="B11" s="132"/>
      <c r="C11" s="132"/>
      <c r="D11" s="28" t="s">
        <v>330</v>
      </c>
      <c r="E11" s="28" t="s">
        <v>333</v>
      </c>
      <c r="F11" s="27"/>
    </row>
    <row r="12" spans="1:6" s="41" customFormat="1" x14ac:dyDescent="0.2">
      <c r="A12" s="132"/>
      <c r="B12" s="132"/>
      <c r="C12" s="132"/>
      <c r="D12" s="132"/>
      <c r="E12" s="132"/>
      <c r="F12" s="27"/>
    </row>
    <row r="13" spans="1:6" s="42" customFormat="1" x14ac:dyDescent="0.2">
      <c r="A13" s="29" t="s">
        <v>45</v>
      </c>
      <c r="B13" s="132"/>
      <c r="C13" s="132"/>
      <c r="D13" s="132"/>
      <c r="E13" s="132"/>
      <c r="F13" s="30"/>
    </row>
    <row r="14" spans="1:6" s="42" customFormat="1" x14ac:dyDescent="0.2">
      <c r="A14" s="29" t="s">
        <v>98</v>
      </c>
      <c r="B14" s="132"/>
      <c r="C14" s="132"/>
      <c r="D14" s="132"/>
      <c r="E14" s="132"/>
      <c r="F14" s="30"/>
    </row>
    <row r="15" spans="1:6" s="42" customFormat="1" x14ac:dyDescent="0.2">
      <c r="A15" s="132"/>
      <c r="B15" s="29" t="s">
        <v>99</v>
      </c>
      <c r="C15" s="132"/>
      <c r="D15" s="31">
        <v>272018.44</v>
      </c>
      <c r="E15" s="31">
        <v>269652.75</v>
      </c>
      <c r="F15" s="30"/>
    </row>
    <row r="16" spans="1:6" s="42" customFormat="1" x14ac:dyDescent="0.2">
      <c r="A16" s="132"/>
      <c r="B16" s="29" t="s">
        <v>100</v>
      </c>
      <c r="C16" s="132"/>
      <c r="D16" s="31">
        <v>0</v>
      </c>
      <c r="E16" s="31">
        <v>0</v>
      </c>
      <c r="F16" s="30"/>
    </row>
    <row r="17" spans="1:7" s="42" customFormat="1" x14ac:dyDescent="0.2">
      <c r="A17" s="132"/>
      <c r="B17" s="29" t="s">
        <v>158</v>
      </c>
      <c r="C17" s="132"/>
      <c r="D17" s="31">
        <v>1790500</v>
      </c>
      <c r="E17" s="31">
        <v>1790879.1</v>
      </c>
      <c r="F17" s="30"/>
    </row>
    <row r="18" spans="1:7" s="42" customFormat="1" x14ac:dyDescent="0.2">
      <c r="A18" s="132"/>
      <c r="B18" s="29" t="s">
        <v>159</v>
      </c>
      <c r="C18" s="132"/>
      <c r="D18" s="31">
        <v>909460.73</v>
      </c>
      <c r="E18" s="31">
        <v>909653.29</v>
      </c>
      <c r="F18" s="134">
        <f>E18-D18</f>
        <v>192.56000000005588</v>
      </c>
    </row>
    <row r="19" spans="1:7" s="42" customFormat="1" x14ac:dyDescent="0.2">
      <c r="A19" s="132"/>
      <c r="B19" s="29" t="s">
        <v>160</v>
      </c>
      <c r="C19" s="132"/>
      <c r="D19" s="31">
        <v>39650</v>
      </c>
      <c r="E19" s="31">
        <v>158625.18</v>
      </c>
      <c r="F19" s="134">
        <f>E19-D19</f>
        <v>118975.18</v>
      </c>
      <c r="G19" s="138">
        <f>F19-'Collection and Waterfall'!L54</f>
        <v>25.179999999993015</v>
      </c>
    </row>
    <row r="20" spans="1:7" s="42" customFormat="1" x14ac:dyDescent="0.2">
      <c r="A20" s="132"/>
      <c r="B20" s="29" t="s">
        <v>161</v>
      </c>
      <c r="C20" s="132"/>
      <c r="D20" s="31">
        <v>700000</v>
      </c>
      <c r="E20" s="31">
        <v>1000190.55</v>
      </c>
      <c r="F20" s="30"/>
    </row>
    <row r="21" spans="1:7" s="42" customFormat="1" x14ac:dyDescent="0.2">
      <c r="A21" s="132"/>
      <c r="B21" s="29" t="s">
        <v>317</v>
      </c>
      <c r="C21" s="132"/>
      <c r="D21" s="31">
        <v>0</v>
      </c>
      <c r="E21" s="31">
        <v>0</v>
      </c>
      <c r="F21" s="134"/>
    </row>
    <row r="22" spans="1:7" s="42" customFormat="1" x14ac:dyDescent="0.2">
      <c r="A22" s="132"/>
      <c r="B22" s="29" t="s">
        <v>101</v>
      </c>
      <c r="C22" s="132"/>
      <c r="D22" s="32">
        <v>3711629.17</v>
      </c>
      <c r="E22" s="32">
        <v>4129000.87</v>
      </c>
      <c r="F22" s="30"/>
    </row>
    <row r="23" spans="1:7" s="42" customFormat="1" x14ac:dyDescent="0.2">
      <c r="A23" s="29" t="s">
        <v>102</v>
      </c>
      <c r="B23" s="132"/>
      <c r="C23" s="132"/>
      <c r="D23" s="132"/>
      <c r="E23" s="132"/>
      <c r="F23" s="30"/>
    </row>
    <row r="24" spans="1:7" s="42" customFormat="1" x14ac:dyDescent="0.2">
      <c r="A24" s="132"/>
      <c r="B24" s="29" t="s">
        <v>103</v>
      </c>
      <c r="C24" s="132"/>
      <c r="D24" s="31">
        <v>1287.0999999999999</v>
      </c>
      <c r="E24" s="31">
        <v>1275.1300000000001</v>
      </c>
      <c r="F24" s="30"/>
    </row>
    <row r="25" spans="1:7" s="42" customFormat="1" x14ac:dyDescent="0.2">
      <c r="A25" s="132"/>
      <c r="B25" s="29" t="s">
        <v>104</v>
      </c>
      <c r="C25" s="132"/>
      <c r="D25" s="31">
        <v>9127673.7200000007</v>
      </c>
      <c r="E25" s="31">
        <v>8803299.9299999997</v>
      </c>
      <c r="F25" s="30"/>
    </row>
    <row r="26" spans="1:7" s="42" customFormat="1" x14ac:dyDescent="0.2">
      <c r="A26" s="132"/>
      <c r="B26" s="29" t="s">
        <v>105</v>
      </c>
      <c r="C26" s="132"/>
      <c r="D26" s="31">
        <v>-1064804.22</v>
      </c>
      <c r="E26" s="31">
        <v>-1064804.22</v>
      </c>
      <c r="F26" s="30"/>
    </row>
    <row r="27" spans="1:7" s="42" customFormat="1" x14ac:dyDescent="0.2">
      <c r="A27" s="132"/>
      <c r="B27" s="29" t="s">
        <v>106</v>
      </c>
      <c r="C27" s="132"/>
      <c r="D27" s="31">
        <v>0</v>
      </c>
      <c r="E27" s="31">
        <v>0</v>
      </c>
      <c r="F27" s="30"/>
    </row>
    <row r="28" spans="1:7" s="42" customFormat="1" x14ac:dyDescent="0.2">
      <c r="A28" s="132"/>
      <c r="B28" s="29" t="s">
        <v>107</v>
      </c>
      <c r="C28" s="132"/>
      <c r="D28" s="31">
        <v>0</v>
      </c>
      <c r="E28" s="31">
        <v>0</v>
      </c>
      <c r="F28" s="30"/>
    </row>
    <row r="29" spans="1:7" s="42" customFormat="1" x14ac:dyDescent="0.2">
      <c r="A29" s="132"/>
      <c r="B29" s="29" t="s">
        <v>108</v>
      </c>
      <c r="C29" s="132"/>
      <c r="D29" s="31">
        <v>126303.05</v>
      </c>
      <c r="E29" s="31">
        <v>121675.95</v>
      </c>
      <c r="F29" s="30"/>
    </row>
    <row r="30" spans="1:7" s="42" customFormat="1" x14ac:dyDescent="0.2">
      <c r="A30" s="132"/>
      <c r="B30" s="29" t="s">
        <v>162</v>
      </c>
      <c r="C30" s="132"/>
      <c r="D30" s="31">
        <v>0</v>
      </c>
      <c r="E30" s="31">
        <v>0</v>
      </c>
      <c r="F30" s="30"/>
    </row>
    <row r="31" spans="1:7" s="42" customFormat="1" x14ac:dyDescent="0.2">
      <c r="A31" s="132"/>
      <c r="B31" s="29" t="s">
        <v>163</v>
      </c>
      <c r="C31" s="132"/>
      <c r="D31" s="31">
        <v>0</v>
      </c>
      <c r="E31" s="31">
        <v>0</v>
      </c>
      <c r="F31" s="30"/>
    </row>
    <row r="32" spans="1:7" s="42" customFormat="1" x14ac:dyDescent="0.2">
      <c r="A32" s="132"/>
      <c r="B32" s="29" t="s">
        <v>109</v>
      </c>
      <c r="C32" s="132"/>
      <c r="D32" s="32">
        <v>8190459.6500000004</v>
      </c>
      <c r="E32" s="32">
        <v>7861446.79</v>
      </c>
      <c r="F32" s="30"/>
    </row>
    <row r="33" spans="1:6" s="42" customFormat="1" x14ac:dyDescent="0.2">
      <c r="A33" s="132"/>
      <c r="B33" s="132"/>
      <c r="C33" s="132"/>
      <c r="D33" s="132"/>
      <c r="E33" s="132"/>
      <c r="F33" s="30"/>
    </row>
    <row r="34" spans="1:6" s="42" customFormat="1" x14ac:dyDescent="0.2">
      <c r="A34" s="29" t="s">
        <v>110</v>
      </c>
      <c r="B34" s="132"/>
      <c r="C34" s="132"/>
      <c r="D34" s="132"/>
      <c r="E34" s="132"/>
      <c r="F34" s="30"/>
    </row>
    <row r="35" spans="1:6" s="42" customFormat="1" x14ac:dyDescent="0.2">
      <c r="A35" s="132"/>
      <c r="B35" s="29" t="s">
        <v>111</v>
      </c>
      <c r="C35" s="132"/>
      <c r="D35" s="31">
        <v>0</v>
      </c>
      <c r="E35" s="31">
        <v>0</v>
      </c>
      <c r="F35" s="30"/>
    </row>
    <row r="36" spans="1:6" s="42" customFormat="1" x14ac:dyDescent="0.2">
      <c r="A36" s="132"/>
      <c r="B36" s="29" t="s">
        <v>112</v>
      </c>
      <c r="C36" s="132"/>
      <c r="D36" s="31">
        <v>0</v>
      </c>
      <c r="E36" s="31">
        <v>0</v>
      </c>
      <c r="F36" s="30"/>
    </row>
    <row r="37" spans="1:6" s="42" customFormat="1" x14ac:dyDescent="0.2">
      <c r="A37" s="132"/>
      <c r="B37" s="29" t="s">
        <v>113</v>
      </c>
      <c r="C37" s="132"/>
      <c r="D37" s="32">
        <v>0</v>
      </c>
      <c r="E37" s="32">
        <v>0</v>
      </c>
      <c r="F37" s="30"/>
    </row>
    <row r="38" spans="1:6" s="42" customFormat="1" x14ac:dyDescent="0.2">
      <c r="A38" s="132"/>
      <c r="B38" s="132"/>
      <c r="C38" s="132"/>
      <c r="D38" s="132"/>
      <c r="E38" s="132"/>
      <c r="F38" s="30"/>
    </row>
    <row r="39" spans="1:6" s="42" customFormat="1" ht="13.5" thickBot="1" x14ac:dyDescent="0.25">
      <c r="A39" s="132"/>
      <c r="B39" s="29" t="s">
        <v>28</v>
      </c>
      <c r="C39" s="132"/>
      <c r="D39" s="33">
        <v>11902088.82</v>
      </c>
      <c r="E39" s="33">
        <v>11990447.66</v>
      </c>
      <c r="F39" s="30"/>
    </row>
    <row r="40" spans="1:6" s="42" customFormat="1" ht="13.5" thickTop="1" x14ac:dyDescent="0.2">
      <c r="A40" s="29" t="s">
        <v>114</v>
      </c>
      <c r="B40" s="132"/>
      <c r="C40" s="132"/>
      <c r="D40" s="132"/>
      <c r="E40" s="132"/>
      <c r="F40" s="30"/>
    </row>
    <row r="41" spans="1:6" s="42" customFormat="1" x14ac:dyDescent="0.2">
      <c r="A41" s="29" t="s">
        <v>115</v>
      </c>
      <c r="B41" s="132"/>
      <c r="C41" s="132"/>
      <c r="D41" s="132"/>
      <c r="E41" s="132"/>
      <c r="F41" s="30"/>
    </row>
    <row r="42" spans="1:6" s="42" customFormat="1" x14ac:dyDescent="0.2">
      <c r="A42" s="132"/>
      <c r="B42" s="29" t="s">
        <v>116</v>
      </c>
      <c r="C42" s="132"/>
      <c r="D42" s="31">
        <v>9000000</v>
      </c>
      <c r="E42" s="31">
        <v>9000000</v>
      </c>
      <c r="F42" s="30"/>
    </row>
    <row r="43" spans="1:6" s="42" customFormat="1" x14ac:dyDescent="0.2">
      <c r="A43" s="132"/>
      <c r="B43" s="29" t="s">
        <v>164</v>
      </c>
      <c r="C43" s="132"/>
      <c r="D43" s="31">
        <v>32627.21</v>
      </c>
      <c r="E43" s="31">
        <v>23687.96</v>
      </c>
      <c r="F43" s="30"/>
    </row>
    <row r="44" spans="1:6" s="42" customFormat="1" x14ac:dyDescent="0.2">
      <c r="A44" s="132"/>
      <c r="B44" s="29" t="s">
        <v>117</v>
      </c>
      <c r="C44" s="132"/>
      <c r="D44" s="31">
        <v>17622.22</v>
      </c>
      <c r="E44" s="31">
        <v>118950</v>
      </c>
      <c r="F44" s="30"/>
    </row>
    <row r="45" spans="1:6" s="42" customFormat="1" x14ac:dyDescent="0.2">
      <c r="A45" s="132"/>
      <c r="B45" s="29" t="s">
        <v>165</v>
      </c>
      <c r="C45" s="132"/>
      <c r="D45" s="31">
        <v>0</v>
      </c>
      <c r="E45" s="31">
        <v>0</v>
      </c>
      <c r="F45" s="30"/>
    </row>
    <row r="46" spans="1:6" s="42" customFormat="1" x14ac:dyDescent="0.2">
      <c r="A46" s="132"/>
      <c r="B46" s="29" t="s">
        <v>118</v>
      </c>
      <c r="C46" s="132"/>
      <c r="D46" s="31">
        <v>0</v>
      </c>
      <c r="E46" s="31">
        <v>0</v>
      </c>
      <c r="F46" s="30"/>
    </row>
    <row r="47" spans="1:6" s="42" customFormat="1" x14ac:dyDescent="0.2">
      <c r="A47" s="132"/>
      <c r="B47" s="29" t="s">
        <v>119</v>
      </c>
      <c r="C47" s="132"/>
      <c r="D47" s="31">
        <v>399441.09</v>
      </c>
      <c r="E47" s="31">
        <v>399441.09</v>
      </c>
      <c r="F47" s="30"/>
    </row>
    <row r="48" spans="1:6" s="42" customFormat="1" x14ac:dyDescent="0.2">
      <c r="A48" s="132"/>
      <c r="B48" s="29" t="s">
        <v>120</v>
      </c>
      <c r="C48" s="132"/>
      <c r="D48" s="31">
        <v>0</v>
      </c>
      <c r="E48" s="31">
        <v>0</v>
      </c>
      <c r="F48" s="30"/>
    </row>
    <row r="49" spans="1:6" s="42" customFormat="1" x14ac:dyDescent="0.2">
      <c r="A49" s="132"/>
      <c r="B49" s="29" t="s">
        <v>121</v>
      </c>
      <c r="C49" s="132"/>
      <c r="D49" s="31">
        <v>0</v>
      </c>
      <c r="E49" s="31">
        <v>0</v>
      </c>
      <c r="F49" s="30"/>
    </row>
    <row r="50" spans="1:6" s="42" customFormat="1" x14ac:dyDescent="0.2">
      <c r="A50" s="132"/>
      <c r="B50" s="29" t="s">
        <v>122</v>
      </c>
      <c r="C50" s="132"/>
      <c r="D50" s="31">
        <v>29491.31</v>
      </c>
      <c r="E50" s="31">
        <v>38080.04</v>
      </c>
      <c r="F50" s="30"/>
    </row>
    <row r="51" spans="1:6" s="42" customFormat="1" x14ac:dyDescent="0.2">
      <c r="A51" s="132"/>
      <c r="B51" s="29" t="s">
        <v>123</v>
      </c>
      <c r="C51" s="132"/>
      <c r="D51" s="32">
        <v>9479181.8300000001</v>
      </c>
      <c r="E51" s="32">
        <v>9580159.0899999999</v>
      </c>
      <c r="F51" s="30"/>
    </row>
    <row r="52" spans="1:6" s="42" customFormat="1" x14ac:dyDescent="0.2">
      <c r="A52" s="132"/>
      <c r="B52" s="132"/>
      <c r="C52" s="132"/>
      <c r="D52" s="132"/>
      <c r="E52" s="132"/>
      <c r="F52" s="30"/>
    </row>
    <row r="53" spans="1:6" s="42" customFormat="1" x14ac:dyDescent="0.2">
      <c r="A53" s="29" t="s">
        <v>124</v>
      </c>
      <c r="B53" s="132"/>
      <c r="C53" s="132"/>
      <c r="D53" s="132"/>
      <c r="E53" s="132"/>
      <c r="F53" s="30"/>
    </row>
    <row r="54" spans="1:6" x14ac:dyDescent="0.2">
      <c r="A54" s="132"/>
      <c r="B54" s="29" t="s">
        <v>125</v>
      </c>
      <c r="C54" s="132"/>
      <c r="D54" s="31">
        <v>2422906.9900000002</v>
      </c>
      <c r="E54" s="31">
        <v>2410288.5699999998</v>
      </c>
      <c r="F54" s="30"/>
    </row>
    <row r="55" spans="1:6" x14ac:dyDescent="0.2">
      <c r="A55" s="132"/>
      <c r="B55" s="29" t="s">
        <v>126</v>
      </c>
      <c r="C55" s="132"/>
      <c r="D55" s="32">
        <v>2422906.9900000002</v>
      </c>
      <c r="E55" s="32">
        <v>2410288.5699999998</v>
      </c>
      <c r="F55" s="30"/>
    </row>
    <row r="56" spans="1:6" ht="13.5" thickBot="1" x14ac:dyDescent="0.25">
      <c r="A56" s="132"/>
      <c r="B56" s="29" t="s">
        <v>55</v>
      </c>
      <c r="C56" s="132"/>
      <c r="D56" s="34">
        <v>11902088.82</v>
      </c>
      <c r="E56" s="34">
        <v>11990447.66</v>
      </c>
    </row>
    <row r="57" spans="1:6" ht="13.5" thickTop="1" x14ac:dyDescent="0.2">
      <c r="D57" s="54"/>
      <c r="E57" s="54"/>
    </row>
    <row r="58" spans="1:6" x14ac:dyDescent="0.2">
      <c r="D58" s="54"/>
      <c r="E58" s="133"/>
    </row>
    <row r="59" spans="1:6" x14ac:dyDescent="0.2">
      <c r="D59" s="54"/>
      <c r="E59" s="54"/>
    </row>
  </sheetData>
  <mergeCells count="3">
    <mergeCell ref="A1:E1"/>
    <mergeCell ref="A3:E3"/>
    <mergeCell ref="A5:E5"/>
  </mergeCells>
  <phoneticPr fontId="6" type="noConversion"/>
  <pageMargins left="0.75" right="0.75" top="0.77" bottom="1" header="0.5" footer="0.5"/>
  <pageSetup scale="85" orientation="portrait" r:id="rId1"/>
  <headerFooter alignWithMargins="0">
    <oddFooter>&amp;L&amp;"Arial,Bold"Vermont Student Assistance Corp.&amp;RPage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showGridLines="0" topLeftCell="A16" zoomScaleNormal="100" workbookViewId="0">
      <selection activeCell="D9" sqref="D9:D52"/>
    </sheetView>
  </sheetViews>
  <sheetFormatPr defaultRowHeight="12.75" x14ac:dyDescent="0.2"/>
  <cols>
    <col min="1" max="1" width="18.140625" bestFit="1" customWidth="1"/>
    <col min="2" max="2" width="33.42578125" bestFit="1" customWidth="1"/>
    <col min="3" max="3" width="4.42578125" customWidth="1"/>
    <col min="4" max="4" width="17.140625" customWidth="1"/>
  </cols>
  <sheetData>
    <row r="1" spans="1:6" ht="12.75" customHeight="1" x14ac:dyDescent="0.2">
      <c r="A1" s="378" t="s">
        <v>97</v>
      </c>
      <c r="B1" s="378"/>
      <c r="C1" s="378"/>
      <c r="D1" s="378"/>
      <c r="E1" s="378"/>
      <c r="F1" s="104"/>
    </row>
    <row r="2" spans="1:6" x14ac:dyDescent="0.2">
      <c r="A2" s="37"/>
      <c r="B2" s="38"/>
      <c r="C2" s="38"/>
      <c r="D2" s="38"/>
    </row>
    <row r="3" spans="1:6" ht="12.75" customHeight="1" x14ac:dyDescent="0.2">
      <c r="A3" s="378" t="s">
        <v>268</v>
      </c>
      <c r="B3" s="378"/>
      <c r="C3" s="378"/>
      <c r="D3" s="378"/>
      <c r="E3" s="378"/>
      <c r="F3" s="104"/>
    </row>
    <row r="4" spans="1:6" x14ac:dyDescent="0.2">
      <c r="A4" s="24"/>
      <c r="B4" s="24"/>
      <c r="C4" s="24"/>
      <c r="D4" s="24"/>
    </row>
    <row r="5" spans="1:6" ht="12.75" customHeight="1" x14ac:dyDescent="0.2">
      <c r="A5" s="379" t="s">
        <v>191</v>
      </c>
      <c r="B5" s="379"/>
      <c r="C5" s="379"/>
      <c r="D5" s="379"/>
      <c r="E5" s="379"/>
      <c r="F5" s="105"/>
    </row>
    <row r="6" spans="1:6" x14ac:dyDescent="0.2">
      <c r="A6" s="25"/>
      <c r="B6" s="25"/>
      <c r="C6" s="25"/>
      <c r="D6" s="25"/>
    </row>
    <row r="7" spans="1:6" x14ac:dyDescent="0.2">
      <c r="A7" s="25"/>
      <c r="B7" s="25"/>
      <c r="C7" s="25"/>
      <c r="D7" s="25"/>
    </row>
    <row r="8" spans="1:6" x14ac:dyDescent="0.2">
      <c r="A8" s="25"/>
      <c r="B8" s="25"/>
      <c r="C8" s="25"/>
      <c r="D8" s="25"/>
    </row>
    <row r="9" spans="1:6" x14ac:dyDescent="0.2">
      <c r="A9" s="25"/>
      <c r="B9" s="25"/>
      <c r="C9" s="25"/>
      <c r="D9" s="26" t="s">
        <v>268</v>
      </c>
    </row>
    <row r="10" spans="1:6" x14ac:dyDescent="0.2">
      <c r="A10" s="27"/>
      <c r="B10" s="27"/>
      <c r="C10" s="27"/>
      <c r="D10" s="28" t="s">
        <v>334</v>
      </c>
    </row>
    <row r="11" spans="1:6" x14ac:dyDescent="0.2">
      <c r="A11" s="27"/>
      <c r="B11" s="27"/>
      <c r="C11" s="27"/>
      <c r="D11" s="27"/>
    </row>
    <row r="12" spans="1:6" x14ac:dyDescent="0.2">
      <c r="A12" s="29" t="s">
        <v>192</v>
      </c>
      <c r="B12" s="30"/>
      <c r="C12" s="30"/>
      <c r="D12" s="30"/>
    </row>
    <row r="13" spans="1:6" x14ac:dyDescent="0.2">
      <c r="A13" s="29" t="s">
        <v>193</v>
      </c>
      <c r="B13" s="30"/>
      <c r="C13" s="30"/>
      <c r="D13" s="30"/>
    </row>
    <row r="14" spans="1:6" x14ac:dyDescent="0.2">
      <c r="A14" s="30"/>
      <c r="B14" s="29" t="s">
        <v>194</v>
      </c>
      <c r="C14" s="30"/>
      <c r="D14" s="31">
        <v>0</v>
      </c>
    </row>
    <row r="15" spans="1:6" x14ac:dyDescent="0.2">
      <c r="A15" s="30"/>
      <c r="B15" s="29" t="s">
        <v>195</v>
      </c>
      <c r="C15" s="30"/>
      <c r="D15" s="31">
        <v>0</v>
      </c>
    </row>
    <row r="16" spans="1:6" x14ac:dyDescent="0.2">
      <c r="A16" s="30"/>
      <c r="B16" s="29" t="s">
        <v>196</v>
      </c>
      <c r="C16" s="30"/>
      <c r="D16" s="31">
        <v>4801.25</v>
      </c>
    </row>
    <row r="17" spans="1:4" x14ac:dyDescent="0.2">
      <c r="A17" s="30"/>
      <c r="B17" s="29" t="s">
        <v>197</v>
      </c>
      <c r="C17" s="30"/>
      <c r="D17" s="31">
        <v>182531.88</v>
      </c>
    </row>
    <row r="18" spans="1:4" x14ac:dyDescent="0.2">
      <c r="A18" s="30"/>
      <c r="B18" s="29" t="s">
        <v>198</v>
      </c>
      <c r="C18" s="30"/>
      <c r="D18" s="31">
        <v>3194.64</v>
      </c>
    </row>
    <row r="19" spans="1:4" x14ac:dyDescent="0.2">
      <c r="A19" s="30"/>
      <c r="B19" s="29" t="s">
        <v>199</v>
      </c>
      <c r="C19" s="30"/>
      <c r="D19" s="32">
        <v>190527.77</v>
      </c>
    </row>
    <row r="20" spans="1:4" x14ac:dyDescent="0.2">
      <c r="A20" s="29" t="s">
        <v>200</v>
      </c>
      <c r="B20" s="30"/>
      <c r="C20" s="30"/>
      <c r="D20" s="30"/>
    </row>
    <row r="21" spans="1:4" x14ac:dyDescent="0.2">
      <c r="A21" s="30"/>
      <c r="B21" s="29" t="s">
        <v>201</v>
      </c>
      <c r="C21" s="30"/>
      <c r="D21" s="31">
        <v>101327.78</v>
      </c>
    </row>
    <row r="22" spans="1:4" x14ac:dyDescent="0.2">
      <c r="A22" s="30"/>
      <c r="B22" s="29" t="s">
        <v>202</v>
      </c>
      <c r="C22" s="30"/>
      <c r="D22" s="31">
        <v>-8939.25</v>
      </c>
    </row>
    <row r="23" spans="1:4" x14ac:dyDescent="0.2">
      <c r="A23" s="30"/>
      <c r="B23" s="29" t="s">
        <v>203</v>
      </c>
      <c r="C23" s="30"/>
      <c r="D23" s="31">
        <v>0</v>
      </c>
    </row>
    <row r="24" spans="1:4" x14ac:dyDescent="0.2">
      <c r="A24" s="30"/>
      <c r="B24" s="29" t="s">
        <v>204</v>
      </c>
      <c r="C24" s="30"/>
      <c r="D24" s="31">
        <v>0</v>
      </c>
    </row>
    <row r="25" spans="1:4" x14ac:dyDescent="0.2">
      <c r="A25" s="30"/>
      <c r="B25" s="29" t="s">
        <v>205</v>
      </c>
      <c r="C25" s="30"/>
      <c r="D25" s="31">
        <v>0</v>
      </c>
    </row>
    <row r="26" spans="1:4" x14ac:dyDescent="0.2">
      <c r="A26" s="30"/>
      <c r="B26" s="29" t="s">
        <v>206</v>
      </c>
      <c r="C26" s="30"/>
      <c r="D26" s="31">
        <v>0</v>
      </c>
    </row>
    <row r="27" spans="1:4" x14ac:dyDescent="0.2">
      <c r="A27" s="30"/>
      <c r="B27" s="29" t="s">
        <v>207</v>
      </c>
      <c r="C27" s="30"/>
      <c r="D27" s="31">
        <v>0</v>
      </c>
    </row>
    <row r="28" spans="1:4" x14ac:dyDescent="0.2">
      <c r="A28" s="30"/>
      <c r="B28" s="29" t="s">
        <v>208</v>
      </c>
      <c r="C28" s="30"/>
      <c r="D28" s="31">
        <v>2750</v>
      </c>
    </row>
    <row r="29" spans="1:4" x14ac:dyDescent="0.2">
      <c r="A29" s="30"/>
      <c r="B29" s="29" t="s">
        <v>209</v>
      </c>
      <c r="C29" s="30"/>
      <c r="D29" s="31">
        <v>0</v>
      </c>
    </row>
    <row r="30" spans="1:4" x14ac:dyDescent="0.2">
      <c r="A30" s="30"/>
      <c r="B30" s="29" t="s">
        <v>210</v>
      </c>
      <c r="C30" s="30"/>
      <c r="D30" s="31">
        <v>1000</v>
      </c>
    </row>
    <row r="31" spans="1:4" x14ac:dyDescent="0.2">
      <c r="A31" s="30"/>
      <c r="B31" s="29" t="s">
        <v>211</v>
      </c>
      <c r="C31" s="30"/>
      <c r="D31" s="31">
        <v>9121.5</v>
      </c>
    </row>
    <row r="32" spans="1:4" x14ac:dyDescent="0.2">
      <c r="A32" s="30"/>
      <c r="B32" s="29" t="s">
        <v>212</v>
      </c>
      <c r="C32" s="30"/>
      <c r="D32" s="31">
        <v>0</v>
      </c>
    </row>
    <row r="33" spans="1:4" x14ac:dyDescent="0.2">
      <c r="A33" s="30"/>
      <c r="B33" s="29" t="s">
        <v>213</v>
      </c>
      <c r="C33" s="30"/>
      <c r="D33" s="31">
        <v>0</v>
      </c>
    </row>
    <row r="34" spans="1:4" x14ac:dyDescent="0.2">
      <c r="A34" s="30"/>
      <c r="B34" s="29" t="s">
        <v>214</v>
      </c>
      <c r="C34" s="30"/>
      <c r="D34" s="31">
        <v>0</v>
      </c>
    </row>
    <row r="35" spans="1:4" x14ac:dyDescent="0.2">
      <c r="A35" s="30"/>
      <c r="B35" s="29" t="s">
        <v>215</v>
      </c>
      <c r="C35" s="30"/>
      <c r="D35" s="31">
        <v>2250</v>
      </c>
    </row>
    <row r="36" spans="1:4" x14ac:dyDescent="0.2">
      <c r="A36" s="30"/>
      <c r="B36" s="29" t="s">
        <v>237</v>
      </c>
      <c r="C36" s="30"/>
      <c r="D36" s="31">
        <v>8500</v>
      </c>
    </row>
    <row r="37" spans="1:4" x14ac:dyDescent="0.2">
      <c r="A37" s="30"/>
      <c r="B37" s="29" t="s">
        <v>216</v>
      </c>
      <c r="C37" s="30"/>
      <c r="D37" s="32">
        <v>116010.03</v>
      </c>
    </row>
    <row r="38" spans="1:4" x14ac:dyDescent="0.2">
      <c r="A38" s="30"/>
      <c r="B38" s="29" t="s">
        <v>217</v>
      </c>
      <c r="C38" s="30"/>
      <c r="D38" s="49">
        <v>74517.740000000005</v>
      </c>
    </row>
    <row r="39" spans="1:4" x14ac:dyDescent="0.2">
      <c r="A39" s="29" t="s">
        <v>218</v>
      </c>
      <c r="B39" s="30"/>
      <c r="C39" s="30"/>
      <c r="D39" s="30"/>
    </row>
    <row r="40" spans="1:4" x14ac:dyDescent="0.2">
      <c r="A40" s="30"/>
      <c r="B40" s="29" t="s">
        <v>219</v>
      </c>
      <c r="C40" s="30"/>
      <c r="D40" s="31">
        <v>12526</v>
      </c>
    </row>
    <row r="41" spans="1:4" x14ac:dyDescent="0.2">
      <c r="A41" s="30"/>
      <c r="B41" s="29" t="s">
        <v>220</v>
      </c>
      <c r="C41" s="30"/>
      <c r="D41" s="31">
        <v>48</v>
      </c>
    </row>
    <row r="42" spans="1:4" x14ac:dyDescent="0.2">
      <c r="A42" s="30"/>
      <c r="B42" s="29" t="s">
        <v>221</v>
      </c>
      <c r="C42" s="30"/>
      <c r="D42" s="31">
        <v>0</v>
      </c>
    </row>
    <row r="43" spans="1:4" x14ac:dyDescent="0.2">
      <c r="A43" s="30"/>
      <c r="B43" s="29" t="s">
        <v>222</v>
      </c>
      <c r="C43" s="30"/>
      <c r="D43" s="31">
        <v>0</v>
      </c>
    </row>
    <row r="44" spans="1:4" x14ac:dyDescent="0.2">
      <c r="A44" s="30"/>
      <c r="B44" s="29" t="s">
        <v>223</v>
      </c>
      <c r="C44" s="30"/>
      <c r="D44" s="31">
        <v>9683</v>
      </c>
    </row>
    <row r="45" spans="1:4" x14ac:dyDescent="0.2">
      <c r="A45" s="30"/>
      <c r="B45" s="29" t="s">
        <v>224</v>
      </c>
      <c r="C45" s="30"/>
      <c r="D45" s="32">
        <v>22257</v>
      </c>
    </row>
    <row r="46" spans="1:4" x14ac:dyDescent="0.2">
      <c r="A46" s="30"/>
      <c r="B46" s="29" t="s">
        <v>225</v>
      </c>
      <c r="C46" s="30"/>
      <c r="D46" s="31">
        <v>-64879.16</v>
      </c>
    </row>
    <row r="47" spans="1:4" x14ac:dyDescent="0.2">
      <c r="A47" s="30"/>
      <c r="B47" s="30"/>
      <c r="C47" s="30"/>
      <c r="D47" s="30"/>
    </row>
    <row r="48" spans="1:4" x14ac:dyDescent="0.2">
      <c r="A48" s="30"/>
      <c r="B48" s="50" t="s">
        <v>226</v>
      </c>
      <c r="C48" s="51"/>
      <c r="D48" s="52">
        <v>2422906.9900000002</v>
      </c>
    </row>
    <row r="49" spans="1:4" x14ac:dyDescent="0.2">
      <c r="A49" s="51"/>
      <c r="B49" s="51"/>
      <c r="C49" s="51"/>
      <c r="D49" s="51"/>
    </row>
    <row r="50" spans="1:4" x14ac:dyDescent="0.2">
      <c r="A50" s="51"/>
      <c r="B50" s="50" t="s">
        <v>227</v>
      </c>
      <c r="C50" s="51"/>
      <c r="D50" s="52">
        <v>-12618.42</v>
      </c>
    </row>
    <row r="51" spans="1:4" x14ac:dyDescent="0.2">
      <c r="A51" s="51"/>
      <c r="B51" s="51"/>
      <c r="C51" s="51"/>
      <c r="D51" s="51"/>
    </row>
    <row r="52" spans="1:4" ht="13.5" thickBot="1" x14ac:dyDescent="0.25">
      <c r="A52" s="51"/>
      <c r="B52" s="50" t="s">
        <v>228</v>
      </c>
      <c r="C52" s="51"/>
      <c r="D52" s="53">
        <v>2410288.5699999998</v>
      </c>
    </row>
    <row r="53" spans="1:4" ht="13.5" thickTop="1" x14ac:dyDescent="0.2"/>
  </sheetData>
  <mergeCells count="3">
    <mergeCell ref="A1:E1"/>
    <mergeCell ref="A3:E3"/>
    <mergeCell ref="A5:E5"/>
  </mergeCells>
  <phoneticPr fontId="4" type="noConversion"/>
  <pageMargins left="0.75" right="0.75" top="1" bottom="1" header="0.5" footer="0.5"/>
  <pageSetup scale="98" orientation="portrait" r:id="rId1"/>
  <headerFooter alignWithMargins="0">
    <oddFooter>&amp;L&amp;"Arial,Bold"Vermont Student Assistance Corp.&amp;RPage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Private</vt:lpstr>
      <vt:lpstr>Collection and Waterfall</vt:lpstr>
      <vt:lpstr>Balance Sheet</vt:lpstr>
      <vt:lpstr>Income Statement</vt:lpstr>
      <vt:lpstr>'Balance Sheet'!Print_Area</vt:lpstr>
      <vt:lpstr>'Collection and Waterfall'!Print_Area</vt:lpstr>
      <vt:lpstr>'Income Statement'!Print_Area</vt:lpstr>
      <vt:lpstr>Private!Print_Area</vt:lpstr>
      <vt:lpstr>'Collection and Waterfall'!Print_Titles</vt:lpstr>
      <vt:lpstr>Private!Print_Titles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2016-11-07T18:37:49Z</dcterms:created>
  <dcterms:modified xsi:type="dcterms:W3CDTF">2016-11-10T15:33:45Z</dcterms:modified>
</cp:coreProperties>
</file>