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sac365-my.sharepoint.com/personal/genece_vsac_org/Documents/Desktop/Investors/"/>
    </mc:Choice>
  </mc:AlternateContent>
  <xr:revisionPtr revIDLastSave="0" documentId="8_{037995F3-4AB7-446C-B3E5-BBDDD8950B61}" xr6:coauthVersionLast="47" xr6:coauthVersionMax="47" xr10:uidLastSave="{00000000-0000-0000-0000-000000000000}"/>
  <bookViews>
    <workbookView xWindow="4710" yWindow="1740" windowWidth="17340" windowHeight="13485" tabRatio="679" xr2:uid="{00000000-000D-0000-FFFF-FFFF00000000}"/>
  </bookViews>
  <sheets>
    <sheet name="FFELP" sheetId="1" r:id="rId1"/>
    <sheet name="Collection and Waterfall" sheetId="9" r:id="rId2"/>
    <sheet name="Balance Sheet" sheetId="16" r:id="rId3"/>
  </sheets>
  <definedNames>
    <definedName name="_xlnm.Print_Area" localSheetId="1">'Collection and Waterfall'!$A$1:$N$61</definedName>
    <definedName name="_xlnm.Print_Area" localSheetId="0">FFELP!$A$1:$M$184</definedName>
    <definedName name="_xlnm.Print_Titles" localSheetId="1">'Collection and Waterfall'!$1:$5</definedName>
    <definedName name="_xlnm.Print_Titles" localSheetId="0">FFELP!$1:$10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6" l="1"/>
  <c r="E3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Colfax</author>
  </authors>
  <commentList>
    <comment ref="F2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Copy prior End Balance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Brian Colfax</author>
  </authors>
  <commentList>
    <comment ref="N10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Brian Colfax:</t>
        </r>
        <r>
          <rPr>
            <sz val="9"/>
            <color indexed="81"/>
            <rFont val="Tahoma"/>
            <family val="2"/>
          </rPr>
          <t xml:space="preserve">
From Current Month Waterfall</t>
        </r>
      </text>
    </comment>
  </commentList>
</comments>
</file>

<file path=xl/sharedStrings.xml><?xml version="1.0" encoding="utf-8"?>
<sst xmlns="http://schemas.openxmlformats.org/spreadsheetml/2006/main" count="360" uniqueCount="261">
  <si>
    <t>Issuer</t>
  </si>
  <si>
    <t>Deal Name</t>
  </si>
  <si>
    <t>Distribution Date</t>
  </si>
  <si>
    <t>Website</t>
  </si>
  <si>
    <t>Class</t>
  </si>
  <si>
    <t xml:space="preserve">Collection Period </t>
  </si>
  <si>
    <t>CUSIP</t>
  </si>
  <si>
    <t>Beg Princ Bal</t>
  </si>
  <si>
    <t>Interest Accrual</t>
  </si>
  <si>
    <t>End Princ Bal</t>
  </si>
  <si>
    <t>Original Balance</t>
  </si>
  <si>
    <t>% of Securities</t>
  </si>
  <si>
    <t>(a) Footnotes</t>
  </si>
  <si>
    <t>(b) Footnotes</t>
  </si>
  <si>
    <t>Principal Balance</t>
  </si>
  <si>
    <t>Beg Balance</t>
  </si>
  <si>
    <t>End Balance</t>
  </si>
  <si>
    <t>Activity</t>
  </si>
  <si>
    <t>Accrued Interest</t>
  </si>
  <si>
    <t>Total Pool Balance</t>
  </si>
  <si>
    <t>Total Accounts Balance</t>
  </si>
  <si>
    <t>Weighted Average Coupon (WAC)</t>
  </si>
  <si>
    <t>Number of Loans</t>
  </si>
  <si>
    <t>Number of Borrowers</t>
  </si>
  <si>
    <t>Total Assets</t>
  </si>
  <si>
    <t>Senior Parity %</t>
  </si>
  <si>
    <t>Total Parity %</t>
  </si>
  <si>
    <t xml:space="preserve">    Current</t>
  </si>
  <si>
    <t>Total Repayment</t>
  </si>
  <si>
    <t>Deferment</t>
  </si>
  <si>
    <t># of Loans</t>
  </si>
  <si>
    <t>Beginning</t>
  </si>
  <si>
    <t>Ending</t>
  </si>
  <si>
    <t>% of Balance</t>
  </si>
  <si>
    <t>Total Portfolio</t>
  </si>
  <si>
    <t>Total</t>
  </si>
  <si>
    <t>Assets</t>
  </si>
  <si>
    <t xml:space="preserve">    Loans Receivable</t>
  </si>
  <si>
    <t>Liabilities</t>
  </si>
  <si>
    <t xml:space="preserve">   Bonds Payable</t>
  </si>
  <si>
    <t>Total Liabilities</t>
  </si>
  <si>
    <t>Maturity</t>
  </si>
  <si>
    <t>Average Borrower Indebtedness</t>
  </si>
  <si>
    <t xml:space="preserve">    Accrued Interest on Investment</t>
  </si>
  <si>
    <t xml:space="preserve">    Accrued Interest Subsidy Payments</t>
  </si>
  <si>
    <t xml:space="preserve">    Total Accounts/Funds Balance</t>
  </si>
  <si>
    <t xml:space="preserve">   Accrued Interest on Senior Bonds</t>
  </si>
  <si>
    <t xml:space="preserve">   Principal of Sub Bonds Outstanding</t>
  </si>
  <si>
    <t xml:space="preserve">   Accrued Interest on Sub Bonds Outstanding</t>
  </si>
  <si>
    <t>Proprietary</t>
  </si>
  <si>
    <t>Monitoring Waterfall and Collections</t>
  </si>
  <si>
    <t>Collection Period</t>
  </si>
  <si>
    <t>Collection Activity</t>
  </si>
  <si>
    <t>Collection Account</t>
  </si>
  <si>
    <t>Collection Amount Received</t>
  </si>
  <si>
    <t>Recoveries</t>
  </si>
  <si>
    <t>Excess of Required Reserve Account</t>
  </si>
  <si>
    <t>Payments from Guarantor</t>
  </si>
  <si>
    <t>Sale Proceeds</t>
  </si>
  <si>
    <t>Investment Income</t>
  </si>
  <si>
    <t>All Fees</t>
  </si>
  <si>
    <t xml:space="preserve">Other Amounts Received in Collection </t>
  </si>
  <si>
    <t>Total Available Funds</t>
  </si>
  <si>
    <t>Waterfall Activity</t>
  </si>
  <si>
    <t>Waterfall for Distribution</t>
  </si>
  <si>
    <t>Amount Due</t>
  </si>
  <si>
    <t>Amount Remaining</t>
  </si>
  <si>
    <t>Contact Email</t>
  </si>
  <si>
    <t>Consolidation Loans</t>
  </si>
  <si>
    <t>Bal after Waterfall</t>
  </si>
  <si>
    <t>Subsidized Stafford Loans</t>
  </si>
  <si>
    <t>Unsubsidized Stafford Loans</t>
  </si>
  <si>
    <t>4 Year</t>
  </si>
  <si>
    <t>2 Year</t>
  </si>
  <si>
    <t>Foreign</t>
  </si>
  <si>
    <t>Grad / PLUS Loans</t>
  </si>
  <si>
    <t>Vermont Student Assistance Corporation</t>
  </si>
  <si>
    <t>Cumulative Recoveries (including reimbursements and collections)</t>
  </si>
  <si>
    <t xml:space="preserve">   Payments from Guarantor</t>
  </si>
  <si>
    <t xml:space="preserve">   Borrower Recoveries</t>
  </si>
  <si>
    <t>Cumulative Net Loss</t>
  </si>
  <si>
    <t>Total Fees and Program Expenses</t>
  </si>
  <si>
    <t>Borrower Payments</t>
  </si>
  <si>
    <t xml:space="preserve">   Current Period Defaults and Write-offs</t>
  </si>
  <si>
    <t xml:space="preserve">   Cumulative Defaults and Write-offs</t>
  </si>
  <si>
    <t>Servicing Fees</t>
  </si>
  <si>
    <t>Indenture Trustee Fees</t>
  </si>
  <si>
    <t>Other Fees</t>
  </si>
  <si>
    <t>Remarketing Fees</t>
  </si>
  <si>
    <t>Credit Enhancement Fees</t>
  </si>
  <si>
    <t>Arbitrage Analysis Fees</t>
  </si>
  <si>
    <t>www.vsac.org</t>
  </si>
  <si>
    <t>Excess Earnings Rebate paid to IRS</t>
  </si>
  <si>
    <t>Consolidation Rebate Fee paid to Dept. of Ed</t>
  </si>
  <si>
    <t>Excess Interest returned to Dept. of Ed</t>
  </si>
  <si>
    <t>Taxable</t>
  </si>
  <si>
    <t>IRS Status</t>
  </si>
  <si>
    <t>% of Pool</t>
  </si>
  <si>
    <t xml:space="preserve">    In School</t>
  </si>
  <si>
    <t xml:space="preserve">    Grace</t>
  </si>
  <si>
    <t xml:space="preserve">    Allowance for Bad Debt</t>
  </si>
  <si>
    <t xml:space="preserve">    Prepaid Expenses</t>
  </si>
  <si>
    <t xml:space="preserve">    Deferred Bond Issuance Costs</t>
  </si>
  <si>
    <t xml:space="preserve">    Accrued Interest Receivable on Loans</t>
  </si>
  <si>
    <t xml:space="preserve">   Borrower Benefit Rebates Payable</t>
  </si>
  <si>
    <t xml:space="preserve">   Accrued Yield and Rebate - US Treasury</t>
  </si>
  <si>
    <t xml:space="preserve">   Due to US Dept. of Ed</t>
  </si>
  <si>
    <t xml:space="preserve">   Accounts Payable and Other Liabilities</t>
  </si>
  <si>
    <t xml:space="preserve">   Due To/From Operations</t>
  </si>
  <si>
    <t>Principal</t>
  </si>
  <si>
    <t>Reduced Payment</t>
  </si>
  <si>
    <t>Claim Filed</t>
  </si>
  <si>
    <t>HEAL Loans</t>
  </si>
  <si>
    <r>
      <t xml:space="preserve">Other / Unknown </t>
    </r>
    <r>
      <rPr>
        <i/>
        <sz val="10"/>
        <rFont val="Arial"/>
        <family val="2"/>
      </rPr>
      <t>(a)</t>
    </r>
  </si>
  <si>
    <t>In Grace</t>
  </si>
  <si>
    <t xml:space="preserve">In School </t>
  </si>
  <si>
    <t xml:space="preserve">Repayment </t>
  </si>
  <si>
    <t xml:space="preserve">Forbearance </t>
  </si>
  <si>
    <t>Portfolio Summary - FFELP</t>
  </si>
  <si>
    <t>Notes/Bonds</t>
  </si>
  <si>
    <t>Weighted Average Payments Made - FFELP</t>
  </si>
  <si>
    <t>Funds and Accounts - Trust</t>
  </si>
  <si>
    <t>Balance Sheet and Parity - Trust</t>
  </si>
  <si>
    <t>Portfolio by Loan Status - FFELP</t>
  </si>
  <si>
    <t>Delinquency Status - FFELP</t>
  </si>
  <si>
    <t>Portfolio by Loan Type - FFELP</t>
  </si>
  <si>
    <t>Portfolio by School Type - FFELP</t>
  </si>
  <si>
    <t>investorrelations@vsac.org</t>
  </si>
  <si>
    <t>Cumulative Default Rate - FFELP</t>
  </si>
  <si>
    <t>Repayment</t>
  </si>
  <si>
    <t>Forbearance</t>
  </si>
  <si>
    <t>W.A. Time until (a)</t>
  </si>
  <si>
    <t>Current Status</t>
  </si>
  <si>
    <t>Conversion to Repayment</t>
  </si>
  <si>
    <t>months</t>
  </si>
  <si>
    <t>Total Not Converted</t>
  </si>
  <si>
    <t>Total Converted</t>
  </si>
  <si>
    <t>W.A. Time until Conversion to Repayment includes Grace period</t>
  </si>
  <si>
    <t>Student Loans Receivable Activity</t>
  </si>
  <si>
    <t>Beginning Balance</t>
  </si>
  <si>
    <t>Interest Caps</t>
  </si>
  <si>
    <t>Consolidation Payments</t>
  </si>
  <si>
    <t>Claim Payments</t>
  </si>
  <si>
    <t>Borrower Benefit Rebates</t>
  </si>
  <si>
    <t>School Refunds</t>
  </si>
  <si>
    <t xml:space="preserve">Write-offs </t>
  </si>
  <si>
    <t>Miscellaneous Adjustments</t>
  </si>
  <si>
    <t>Ending Balance</t>
  </si>
  <si>
    <t>(a) Footnotes:</t>
  </si>
  <si>
    <t>Reserve Account - Beginning of Period</t>
  </si>
  <si>
    <t>Reserve Account - End of Period</t>
  </si>
  <si>
    <t>Student Loan Asset-Backed Notes, 2012-1</t>
  </si>
  <si>
    <t>Monthly Servicing Report</t>
  </si>
  <si>
    <t>2012-1</t>
  </si>
  <si>
    <t>2012-1 A</t>
  </si>
  <si>
    <t>2012-1 B</t>
  </si>
  <si>
    <t>Department Reserve Fund</t>
  </si>
  <si>
    <t>Collection Fund</t>
  </si>
  <si>
    <r>
      <t>Second</t>
    </r>
    <r>
      <rPr>
        <sz val="10"/>
        <rFont val="Arial"/>
        <family val="2"/>
      </rPr>
      <t>: Trustee Fees</t>
    </r>
  </si>
  <si>
    <r>
      <t>Third</t>
    </r>
    <r>
      <rPr>
        <sz val="10"/>
        <rFont val="Arial"/>
        <family val="2"/>
      </rPr>
      <t>: Servicing Fees</t>
    </r>
  </si>
  <si>
    <r>
      <t>Fourth</t>
    </r>
    <r>
      <rPr>
        <sz val="10"/>
        <rFont val="Arial"/>
        <family val="2"/>
      </rPr>
      <t>: Administration Fees</t>
    </r>
  </si>
  <si>
    <t>Remaining Amount Available for Release to Issuer</t>
  </si>
  <si>
    <t>Reserve Fund Requirement</t>
  </si>
  <si>
    <r>
      <t>Sixth</t>
    </r>
    <r>
      <rPr>
        <sz val="10"/>
        <rFont val="Arial"/>
        <family val="2"/>
      </rPr>
      <t>: Reserve Fund Requirement</t>
    </r>
  </si>
  <si>
    <t>Weighted Average Maturity (WAM) (in months)</t>
  </si>
  <si>
    <t>924279AC6</t>
  </si>
  <si>
    <t>924279AD4</t>
  </si>
  <si>
    <t>Loan Transfers</t>
  </si>
  <si>
    <t>Rate</t>
  </si>
  <si>
    <t>2012-1 Indenture</t>
  </si>
  <si>
    <t>Balance Sheet</t>
  </si>
  <si>
    <t>2012 - 1</t>
  </si>
  <si>
    <t xml:space="preserve">     Cash and Equivalents</t>
  </si>
  <si>
    <t xml:space="preserve">          Revenue</t>
  </si>
  <si>
    <t xml:space="preserve">          Loan Acquisition</t>
  </si>
  <si>
    <t xml:space="preserve">          Debt Service Reserve</t>
  </si>
  <si>
    <t xml:space="preserve">     Total Cash and Equivalents</t>
  </si>
  <si>
    <t xml:space="preserve">     Receivables</t>
  </si>
  <si>
    <t xml:space="preserve">          Investment Interest</t>
  </si>
  <si>
    <t xml:space="preserve">          Student Loans</t>
  </si>
  <si>
    <t xml:space="preserve">          Allowance for Bad Debt</t>
  </si>
  <si>
    <t xml:space="preserve">          Contra SLR - Alt Fees</t>
  </si>
  <si>
    <t xml:space="preserve">          Deferred Subsidized Fees</t>
  </si>
  <si>
    <t xml:space="preserve">          Student Loan Interest</t>
  </si>
  <si>
    <t xml:space="preserve">     Total Receivables</t>
  </si>
  <si>
    <t>Liabilities and Net Assets</t>
  </si>
  <si>
    <t xml:space="preserve">     Liabilities</t>
  </si>
  <si>
    <t xml:space="preserve">          Senior Bonds Payable</t>
  </si>
  <si>
    <t xml:space="preserve">          Bond Premium/Discount</t>
  </si>
  <si>
    <t xml:space="preserve">          Sub Bond Payable</t>
  </si>
  <si>
    <t xml:space="preserve">          Bond Interest Payable</t>
  </si>
  <si>
    <t xml:space="preserve">          Sub Bond Interest Payable</t>
  </si>
  <si>
    <t xml:space="preserve">          VT Value Rebates Payable</t>
  </si>
  <si>
    <t xml:space="preserve">          Accrued Yield - US Treasury</t>
  </si>
  <si>
    <t xml:space="preserve">          Accrued Rebates - US Treasury</t>
  </si>
  <si>
    <t xml:space="preserve">          Due To US Department of Education</t>
  </si>
  <si>
    <t xml:space="preserve">          Due To/From Other Funds</t>
  </si>
  <si>
    <t xml:space="preserve">     Total Liabilities</t>
  </si>
  <si>
    <t xml:space="preserve">     Net Assets</t>
  </si>
  <si>
    <t xml:space="preserve">          Restricted by Bond Resolution</t>
  </si>
  <si>
    <t xml:space="preserve">     Total Net Assets</t>
  </si>
  <si>
    <t>Total Liabilities and Net Assets</t>
  </si>
  <si>
    <t xml:space="preserve">          FIB</t>
  </si>
  <si>
    <t xml:space="preserve">          SAP</t>
  </si>
  <si>
    <t>Acquisition Fund</t>
  </si>
  <si>
    <t>Temp COI Fund</t>
  </si>
  <si>
    <t>Available Funds at Beginning of Period</t>
  </si>
  <si>
    <t xml:space="preserve">          DOE Reserve Fund</t>
  </si>
  <si>
    <t>Debt Service Reserve Fund</t>
  </si>
  <si>
    <r>
      <t>First</t>
    </r>
    <r>
      <rPr>
        <sz val="10"/>
        <rFont val="Arial"/>
        <family val="2"/>
      </rPr>
      <t>: Department of Education, Guaranty Agency, and Rebate Fees to the DOE Reserve Fund</t>
    </r>
  </si>
  <si>
    <t>Administration Fees</t>
  </si>
  <si>
    <r>
      <t>Eighth</t>
    </r>
    <r>
      <rPr>
        <sz val="10"/>
        <rFont val="Arial"/>
        <family val="2"/>
      </rPr>
      <t>: Class B Carry Over Amount</t>
    </r>
  </si>
  <si>
    <t xml:space="preserve">   Cumulative Purchases and Originations</t>
  </si>
  <si>
    <t>Cumulative Default Rate (1)</t>
  </si>
  <si>
    <t>Recovery Rate (2)</t>
  </si>
  <si>
    <t>Cumulative Net Loss (3)</t>
  </si>
  <si>
    <t xml:space="preserve">     Cumulative Purchases and Originations</t>
  </si>
  <si>
    <t xml:space="preserve">      Loans for which claims have been filed but not yet paid as of Distribution Date</t>
  </si>
  <si>
    <t>3) (Cumulative Defaults and Write-offs + Claims Filed Not Paid) - (Payments from Guarantor + Borrower Recoveries) /</t>
  </si>
  <si>
    <t>2) (Payments from Guarantor + Borrower Recoveries) / Cumulative Defaults and Write-offs</t>
  </si>
  <si>
    <t>1) (Cumulative Defaults and Write-offs + Claims Filed Not Paid) / Cumulative Purchases and Originations</t>
  </si>
  <si>
    <t>Fees and Program Expenses for Current Collection Period</t>
  </si>
  <si>
    <t xml:space="preserve">          Cap Int</t>
  </si>
  <si>
    <t xml:space="preserve">          Deferred Gain on Discounted Bond Refunding</t>
  </si>
  <si>
    <t>After Waterfall</t>
  </si>
  <si>
    <t>Parity</t>
  </si>
  <si>
    <t>Refunds to Borrowers</t>
  </si>
  <si>
    <t>Principal Paid (a)</t>
  </si>
  <si>
    <t>Private-nonprofit Non-Degree Program</t>
  </si>
  <si>
    <t>Public Non-Degree Program</t>
  </si>
  <si>
    <t>Private-nonprofit Professional Degree</t>
  </si>
  <si>
    <t>FIB/SAP Received from Dept. of Ed</t>
  </si>
  <si>
    <t>Exited IBR</t>
  </si>
  <si>
    <t>Partial Financial Hardship-non subsidized</t>
  </si>
  <si>
    <t>Partial Financial Hardship-subsidized</t>
  </si>
  <si>
    <t>Permanent Standard-non subsidized</t>
  </si>
  <si>
    <t>Permanent Standard-subsidized</t>
  </si>
  <si>
    <t>Portfolio by IBR - FFELP</t>
  </si>
  <si>
    <t>Non-IBR</t>
  </si>
  <si>
    <r>
      <t>Fifth</t>
    </r>
    <r>
      <rPr>
        <sz val="10"/>
        <rFont val="Arial"/>
        <family val="2"/>
      </rPr>
      <t>: Noteholder's Interest</t>
    </r>
  </si>
  <si>
    <r>
      <t>Seventh</t>
    </r>
    <r>
      <rPr>
        <sz val="10"/>
        <rFont val="Arial"/>
        <family val="2"/>
      </rPr>
      <t>: Noteholder's Principal</t>
    </r>
  </si>
  <si>
    <t>2/29/2024</t>
  </si>
  <si>
    <t>3/31/2024</t>
  </si>
  <si>
    <t>3/1/24 - 3/31/24</t>
  </si>
  <si>
    <t xml:space="preserve">     have been reclassified to preserve comparability.</t>
  </si>
  <si>
    <t xml:space="preserve">Effective  3/15/24 VSAC transferred servicing of Federal  loans to a third party servicer, PHEAA.  The new month end reports we received are slightly different than our old reports.  Where necessary the beginning balances </t>
  </si>
  <si>
    <t>Ending and beginning amounts are correct in total but not comparable in categorization due to change in Federal loan servicers from VSAC to PHEAA.</t>
  </si>
  <si>
    <t>Effective April 30,  2017 School Types are reported according to the Dept. of Education Postsecondary Education Participants System (PEPS) database.</t>
  </si>
  <si>
    <t xml:space="preserve">          PHEAA Cash Escrow</t>
  </si>
  <si>
    <t xml:space="preserve">    PHEAA Cash Escrow</t>
  </si>
  <si>
    <t xml:space="preserve">    1-29 Days Delinquent</t>
  </si>
  <si>
    <t xml:space="preserve">    30-59 Days Delinquent</t>
  </si>
  <si>
    <t xml:space="preserve">    60-89 Days Delinquent</t>
  </si>
  <si>
    <t xml:space="preserve">    90-119 Days Delinquent</t>
  </si>
  <si>
    <t xml:space="preserve">    120-149 Days Delinquent</t>
  </si>
  <si>
    <t xml:space="preserve">    150-179 Days Delinquent</t>
  </si>
  <si>
    <t xml:space="preserve">    180-209 Days Delinquent</t>
  </si>
  <si>
    <t xml:space="preserve">    210-239 Days Delinquent</t>
  </si>
  <si>
    <t xml:space="preserve">    240-269 Days Delinquent</t>
  </si>
  <si>
    <t xml:space="preserve">    270+ Days Delinquent</t>
  </si>
  <si>
    <t>Final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</si>
</sst>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_)"/>
    <numFmt numFmtId="167" formatCode="&quot;$&quot;#,##0"/>
    <numFmt numFmtId="168" formatCode="&quot;$&quot;#,##0.00"/>
    <numFmt numFmtId="169" formatCode="0.0_);\(0.0\)"/>
    <numFmt numFmtId="170" formatCode="#,##0.0"/>
    <numFmt numFmtId="171" formatCode="m\/d\/yyyy"/>
    <numFmt numFmtId="172" formatCode="0.00000%"/>
    <numFmt numFmtId="173" formatCode="[$$-409]#,##0;[Red][$$-409]#,##0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color rgb="FFFF0000"/>
      <name val="Arial"/>
      <family val="2"/>
    </font>
    <font>
      <sz val="10"/>
      <color indexed="8"/>
      <name val="MS Sans Serif"/>
      <family val="2"/>
    </font>
    <font>
      <sz val="10"/>
      <name val="MS Sans Serif"/>
      <family val="2"/>
    </font>
    <font>
      <b/>
      <sz val="13.9"/>
      <name val="Arial"/>
      <family val="2"/>
    </font>
    <font>
      <sz val="8.0500000000000007"/>
      <name val="Arial"/>
      <family val="2"/>
    </font>
    <font>
      <sz val="8.0500000000000007"/>
      <name val="Times New Roman"/>
      <family val="1"/>
    </font>
    <font>
      <sz val="10"/>
      <color indexed="8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72"/>
      <name val="MS Sans Serif"/>
      <family val="2"/>
    </font>
    <font>
      <sz val="10"/>
      <color indexed="72"/>
      <name val="MS Sans Serif"/>
      <family val="2"/>
    </font>
    <font>
      <sz val="10"/>
      <color indexed="72"/>
      <name val="MS Sans Serif"/>
    </font>
    <font>
      <b/>
      <sz val="7.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43" fontId="2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1" fillId="0" borderId="6" applyNumberFormat="0" applyFill="0" applyAlignment="0" applyProtection="0"/>
    <xf numFmtId="0" fontId="22" fillId="7" borderId="0" applyNumberFormat="0" applyBorder="0" applyAlignment="0" applyProtection="0"/>
    <xf numFmtId="166" fontId="23" fillId="0" borderId="0"/>
    <xf numFmtId="0" fontId="33" fillId="16" borderId="0"/>
    <xf numFmtId="0" fontId="33" fillId="16" borderId="0"/>
    <xf numFmtId="0" fontId="33" fillId="16" borderId="0"/>
    <xf numFmtId="0" fontId="33" fillId="16" borderId="0"/>
    <xf numFmtId="0" fontId="8" fillId="4" borderId="7" applyNumberFormat="0" applyFont="0" applyAlignment="0" applyProtection="0"/>
    <xf numFmtId="0" fontId="24" fillId="16" borderId="8" applyNumberFormat="0" applyAlignment="0" applyProtection="0"/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35" fillId="0" borderId="0"/>
    <xf numFmtId="0" fontId="4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4" fillId="0" borderId="0"/>
    <xf numFmtId="0" fontId="44" fillId="0" borderId="0"/>
    <xf numFmtId="0" fontId="43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47" fillId="0" borderId="0" applyNumberFormat="0" applyFill="0" applyBorder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50" fillId="0" borderId="55" applyNumberFormat="0" applyFill="0" applyAlignment="0" applyProtection="0"/>
    <xf numFmtId="0" fontId="50" fillId="0" borderId="0" applyNumberFormat="0" applyFill="0" applyBorder="0" applyAlignment="0" applyProtection="0"/>
    <xf numFmtId="0" fontId="51" fillId="18" borderId="0" applyNumberFormat="0" applyBorder="0" applyAlignment="0" applyProtection="0"/>
    <xf numFmtId="0" fontId="52" fillId="19" borderId="0" applyNumberFormat="0" applyBorder="0" applyAlignment="0" applyProtection="0"/>
    <xf numFmtId="0" fontId="53" fillId="20" borderId="0" applyNumberFormat="0" applyBorder="0" applyAlignment="0" applyProtection="0"/>
    <xf numFmtId="0" fontId="54" fillId="21" borderId="56" applyNumberFormat="0" applyAlignment="0" applyProtection="0"/>
    <xf numFmtId="0" fontId="55" fillId="22" borderId="57" applyNumberFormat="0" applyAlignment="0" applyProtection="0"/>
    <xf numFmtId="0" fontId="56" fillId="22" borderId="56" applyNumberFormat="0" applyAlignment="0" applyProtection="0"/>
    <xf numFmtId="0" fontId="57" fillId="0" borderId="58" applyNumberFormat="0" applyFill="0" applyAlignment="0" applyProtection="0"/>
    <xf numFmtId="0" fontId="58" fillId="23" borderId="59" applyNumberFormat="0" applyAlignment="0" applyProtection="0"/>
    <xf numFmtId="0" fontId="59" fillId="0" borderId="0" applyNumberFormat="0" applyFill="0" applyBorder="0" applyAlignment="0" applyProtection="0"/>
    <xf numFmtId="0" fontId="1" fillId="24" borderId="60" applyNumberFormat="0" applyFont="0" applyAlignment="0" applyProtection="0"/>
    <xf numFmtId="0" fontId="60" fillId="0" borderId="0" applyNumberFormat="0" applyFill="0" applyBorder="0" applyAlignment="0" applyProtection="0"/>
    <xf numFmtId="0" fontId="61" fillId="0" borderId="61" applyNumberFormat="0" applyFill="0" applyAlignment="0" applyProtection="0"/>
    <xf numFmtId="0" fontId="6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6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62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62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62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43" fontId="2" fillId="0" borderId="0" applyFont="0" applyFill="0" applyBorder="0" applyAlignment="0" applyProtection="0"/>
    <xf numFmtId="0" fontId="2" fillId="4" borderId="7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0"/>
    <xf numFmtId="0" fontId="43" fillId="0" borderId="0"/>
    <xf numFmtId="0" fontId="43" fillId="0" borderId="0"/>
  </cellStyleXfs>
  <cellXfs count="309">
    <xf numFmtId="0" fontId="0" fillId="0" borderId="0" xfId="0"/>
    <xf numFmtId="0" fontId="2" fillId="0" borderId="0" xfId="0" applyFont="1"/>
    <xf numFmtId="0" fontId="36" fillId="0" borderId="0" xfId="55" applyFont="1"/>
    <xf numFmtId="0" fontId="37" fillId="0" borderId="0" xfId="55" applyFont="1" applyAlignment="1">
      <alignment horizontal="center" vertical="center"/>
    </xf>
    <xf numFmtId="171" fontId="38" fillId="0" borderId="0" xfId="55" applyNumberFormat="1" applyFont="1" applyAlignment="1">
      <alignment horizontal="left" vertical="center"/>
    </xf>
    <xf numFmtId="0" fontId="33" fillId="0" borderId="0" xfId="55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7" fontId="36" fillId="0" borderId="0" xfId="55" applyNumberFormat="1" applyFont="1"/>
    <xf numFmtId="0" fontId="46" fillId="0" borderId="0" xfId="0" applyFont="1" applyAlignment="1">
      <alignment horizontal="center" vertical="center"/>
    </xf>
    <xf numFmtId="0" fontId="46" fillId="0" borderId="49" xfId="0" applyFont="1" applyBorder="1" applyAlignment="1">
      <alignment horizontal="center" vertical="center"/>
    </xf>
    <xf numFmtId="7" fontId="39" fillId="0" borderId="0" xfId="0" applyNumberFormat="1" applyFont="1" applyAlignment="1">
      <alignment horizontal="right" vertical="center"/>
    </xf>
    <xf numFmtId="7" fontId="39" fillId="0" borderId="50" xfId="0" applyNumberFormat="1" applyFont="1" applyBorder="1" applyAlignment="1">
      <alignment horizontal="right" vertical="center"/>
    </xf>
    <xf numFmtId="7" fontId="39" fillId="0" borderId="51" xfId="0" applyNumberFormat="1" applyFont="1" applyBorder="1" applyAlignment="1">
      <alignment horizontal="right" vertical="center"/>
    </xf>
    <xf numFmtId="7" fontId="39" fillId="0" borderId="52" xfId="0" applyNumberFormat="1" applyFont="1" applyBorder="1" applyAlignment="1">
      <alignment horizontal="right" vertical="center"/>
    </xf>
    <xf numFmtId="0" fontId="4" fillId="0" borderId="0" xfId="0" applyFont="1"/>
    <xf numFmtId="0" fontId="8" fillId="0" borderId="0" xfId="0" applyFont="1"/>
    <xf numFmtId="16" fontId="8" fillId="0" borderId="0" xfId="0" applyNumberFormat="1" applyFont="1"/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3" xfId="0" applyFont="1" applyBorder="1" applyAlignment="1">
      <alignment horizontal="left"/>
    </xf>
    <xf numFmtId="0" fontId="19" fillId="0" borderId="0" xfId="37" applyFill="1" applyAlignment="1" applyProtection="1">
      <alignment horizontal="left"/>
    </xf>
    <xf numFmtId="0" fontId="4" fillId="0" borderId="27" xfId="0" applyFont="1" applyBorder="1"/>
    <xf numFmtId="0" fontId="3" fillId="0" borderId="12" xfId="0" applyFont="1" applyBorder="1"/>
    <xf numFmtId="0" fontId="8" fillId="0" borderId="12" xfId="0" applyFont="1" applyBorder="1"/>
    <xf numFmtId="0" fontId="8" fillId="0" borderId="28" xfId="0" applyFont="1" applyBorder="1"/>
    <xf numFmtId="0" fontId="8" fillId="0" borderId="11" xfId="0" applyFont="1" applyBorder="1"/>
    <xf numFmtId="0" fontId="8" fillId="0" borderId="13" xfId="0" applyFont="1" applyBorder="1"/>
    <xf numFmtId="0" fontId="8" fillId="0" borderId="29" xfId="0" applyFont="1" applyBorder="1" applyAlignment="1">
      <alignment horizontal="center"/>
    </xf>
    <xf numFmtId="0" fontId="3" fillId="0" borderId="26" xfId="0" applyFont="1" applyBorder="1" applyAlignment="1">
      <alignment horizontal="center" wrapText="1"/>
    </xf>
    <xf numFmtId="10" fontId="3" fillId="0" borderId="26" xfId="48" applyNumberFormat="1" applyFont="1" applyFill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8" fillId="0" borderId="17" xfId="0" applyFont="1" applyBorder="1" applyAlignment="1">
      <alignment horizontal="center"/>
    </xf>
    <xf numFmtId="172" fontId="8" fillId="0" borderId="31" xfId="48" applyNumberFormat="1" applyFont="1" applyFill="1" applyBorder="1" applyAlignment="1">
      <alignment horizontal="center"/>
    </xf>
    <xf numFmtId="167" fontId="8" fillId="0" borderId="17" xfId="0" applyNumberFormat="1" applyFont="1" applyBorder="1" applyAlignment="1">
      <alignment horizontal="center"/>
    </xf>
    <xf numFmtId="167" fontId="8" fillId="0" borderId="23" xfId="0" applyNumberFormat="1" applyFont="1" applyBorder="1" applyAlignment="1">
      <alignment horizontal="center"/>
    </xf>
    <xf numFmtId="10" fontId="27" fillId="0" borderId="17" xfId="48" applyNumberFormat="1" applyFont="1" applyFill="1" applyBorder="1" applyAlignment="1">
      <alignment horizontal="center"/>
    </xf>
    <xf numFmtId="14" fontId="8" fillId="0" borderId="36" xfId="0" applyNumberFormat="1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72" fontId="8" fillId="0" borderId="33" xfId="48" applyNumberFormat="1" applyFont="1" applyFill="1" applyBorder="1" applyAlignment="1">
      <alignment horizontal="center"/>
    </xf>
    <xf numFmtId="167" fontId="8" fillId="0" borderId="21" xfId="0" applyNumberFormat="1" applyFont="1" applyBorder="1" applyAlignment="1">
      <alignment horizontal="center"/>
    </xf>
    <xf numFmtId="167" fontId="8" fillId="0" borderId="24" xfId="0" applyNumberFormat="1" applyFont="1" applyBorder="1" applyAlignment="1">
      <alignment horizontal="center"/>
    </xf>
    <xf numFmtId="10" fontId="27" fillId="0" borderId="21" xfId="48" applyNumberFormat="1" applyFont="1" applyFill="1" applyBorder="1" applyAlignment="1">
      <alignment horizontal="center"/>
    </xf>
    <xf numFmtId="14" fontId="8" fillId="0" borderId="13" xfId="48" applyNumberFormat="1" applyFont="1" applyFill="1" applyBorder="1" applyAlignment="1">
      <alignment horizontal="center"/>
    </xf>
    <xf numFmtId="0" fontId="8" fillId="0" borderId="19" xfId="0" applyFont="1" applyBorder="1"/>
    <xf numFmtId="0" fontId="8" fillId="0" borderId="10" xfId="0" applyFont="1" applyBorder="1"/>
    <xf numFmtId="0" fontId="8" fillId="0" borderId="2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10" fontId="8" fillId="0" borderId="34" xfId="48" applyNumberFormat="1" applyFont="1" applyFill="1" applyBorder="1" applyAlignment="1">
      <alignment horizontal="center"/>
    </xf>
    <xf numFmtId="167" fontId="8" fillId="0" borderId="18" xfId="0" applyNumberFormat="1" applyFont="1" applyBorder="1" applyAlignment="1">
      <alignment horizontal="center"/>
    </xf>
    <xf numFmtId="167" fontId="8" fillId="0" borderId="25" xfId="0" applyNumberFormat="1" applyFont="1" applyBorder="1" applyAlignment="1">
      <alignment horizontal="center"/>
    </xf>
    <xf numFmtId="10" fontId="27" fillId="0" borderId="18" xfId="48" applyNumberFormat="1" applyFont="1" applyFill="1" applyBorder="1" applyAlignment="1">
      <alignment horizontal="center"/>
    </xf>
    <xf numFmtId="14" fontId="8" fillId="0" borderId="22" xfId="48" applyNumberFormat="1" applyFont="1" applyFill="1" applyBorder="1" applyAlignment="1">
      <alignment horizontal="center"/>
    </xf>
    <xf numFmtId="0" fontId="3" fillId="0" borderId="10" xfId="0" applyFont="1" applyBorder="1"/>
    <xf numFmtId="0" fontId="8" fillId="0" borderId="25" xfId="0" applyFont="1" applyBorder="1"/>
    <xf numFmtId="0" fontId="8" fillId="0" borderId="18" xfId="0" applyFont="1" applyBorder="1"/>
    <xf numFmtId="10" fontId="8" fillId="0" borderId="34" xfId="48" applyNumberFormat="1" applyFont="1" applyFill="1" applyBorder="1"/>
    <xf numFmtId="167" fontId="3" fillId="0" borderId="18" xfId="28" applyNumberFormat="1" applyFont="1" applyFill="1" applyBorder="1"/>
    <xf numFmtId="10" fontId="28" fillId="0" borderId="18" xfId="48" applyNumberFormat="1" applyFont="1" applyFill="1" applyBorder="1" applyAlignment="1">
      <alignment horizontal="center"/>
    </xf>
    <xf numFmtId="10" fontId="3" fillId="0" borderId="22" xfId="48" applyNumberFormat="1" applyFont="1" applyFill="1" applyBorder="1" applyAlignment="1">
      <alignment horizontal="center"/>
    </xf>
    <xf numFmtId="0" fontId="6" fillId="0" borderId="35" xfId="0" applyFont="1" applyBorder="1"/>
    <xf numFmtId="0" fontId="6" fillId="0" borderId="20" xfId="0" applyFont="1" applyBorder="1"/>
    <xf numFmtId="0" fontId="5" fillId="0" borderId="20" xfId="0" applyFont="1" applyBorder="1"/>
    <xf numFmtId="0" fontId="6" fillId="0" borderId="0" xfId="0" applyFont="1"/>
    <xf numFmtId="168" fontId="5" fillId="0" borderId="20" xfId="0" applyNumberFormat="1" applyFont="1" applyBorder="1"/>
    <xf numFmtId="7" fontId="7" fillId="0" borderId="20" xfId="0" applyNumberFormat="1" applyFont="1" applyBorder="1"/>
    <xf numFmtId="0" fontId="6" fillId="0" borderId="36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3" fillId="0" borderId="29" xfId="0" applyFont="1" applyBorder="1"/>
    <xf numFmtId="0" fontId="3" fillId="0" borderId="26" xfId="0" applyFont="1" applyBorder="1"/>
    <xf numFmtId="0" fontId="3" fillId="0" borderId="37" xfId="0" applyFont="1" applyBorder="1"/>
    <xf numFmtId="0" fontId="3" fillId="0" borderId="30" xfId="0" applyFont="1" applyBorder="1"/>
    <xf numFmtId="5" fontId="8" fillId="0" borderId="17" xfId="28" applyNumberFormat="1" applyFont="1" applyFill="1" applyBorder="1"/>
    <xf numFmtId="5" fontId="8" fillId="0" borderId="21" xfId="28" applyNumberFormat="1" applyFont="1" applyFill="1" applyBorder="1"/>
    <xf numFmtId="5" fontId="8" fillId="0" borderId="32" xfId="28" applyNumberFormat="1" applyFont="1" applyFill="1" applyBorder="1"/>
    <xf numFmtId="5" fontId="8" fillId="0" borderId="21" xfId="0" applyNumberFormat="1" applyFont="1" applyBorder="1"/>
    <xf numFmtId="5" fontId="8" fillId="0" borderId="38" xfId="0" applyNumberFormat="1" applyFont="1" applyBorder="1"/>
    <xf numFmtId="0" fontId="3" fillId="0" borderId="0" xfId="0" applyFont="1"/>
    <xf numFmtId="0" fontId="8" fillId="0" borderId="21" xfId="0" applyFont="1" applyBorder="1"/>
    <xf numFmtId="16" fontId="0" fillId="0" borderId="0" xfId="0" applyNumberFormat="1"/>
    <xf numFmtId="0" fontId="6" fillId="0" borderId="12" xfId="0" applyFont="1" applyBorder="1"/>
    <xf numFmtId="0" fontId="3" fillId="0" borderId="3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40" xfId="0" applyFont="1" applyBorder="1"/>
    <xf numFmtId="0" fontId="8" fillId="0" borderId="35" xfId="0" applyFont="1" applyBorder="1"/>
    <xf numFmtId="0" fontId="3" fillId="0" borderId="20" xfId="0" applyFont="1" applyBorder="1"/>
    <xf numFmtId="0" fontId="8" fillId="0" borderId="20" xfId="0" applyFont="1" applyBorder="1"/>
    <xf numFmtId="0" fontId="8" fillId="0" borderId="17" xfId="0" applyFont="1" applyBorder="1"/>
    <xf numFmtId="164" fontId="8" fillId="0" borderId="23" xfId="0" applyNumberFormat="1" applyFont="1" applyBorder="1"/>
    <xf numFmtId="164" fontId="8" fillId="0" borderId="36" xfId="28" applyNumberFormat="1" applyFont="1" applyFill="1" applyBorder="1"/>
    <xf numFmtId="0" fontId="3" fillId="0" borderId="35" xfId="0" applyFont="1" applyBorder="1" applyAlignment="1">
      <alignment horizontal="left"/>
    </xf>
    <xf numFmtId="0" fontId="6" fillId="0" borderId="31" xfId="0" applyFont="1" applyBorder="1"/>
    <xf numFmtId="164" fontId="8" fillId="0" borderId="38" xfId="0" applyNumberFormat="1" applyFont="1" applyBorder="1" applyAlignment="1">
      <alignment horizontal="right"/>
    </xf>
    <xf numFmtId="5" fontId="8" fillId="0" borderId="21" xfId="0" applyNumberFormat="1" applyFont="1" applyBorder="1" applyAlignment="1">
      <alignment horizontal="center"/>
    </xf>
    <xf numFmtId="5" fontId="8" fillId="0" borderId="24" xfId="0" applyNumberFormat="1" applyFont="1" applyBorder="1"/>
    <xf numFmtId="5" fontId="8" fillId="0" borderId="13" xfId="0" applyNumberFormat="1" applyFont="1" applyBorder="1" applyAlignment="1">
      <alignment horizontal="center"/>
    </xf>
    <xf numFmtId="0" fontId="8" fillId="0" borderId="11" xfId="0" applyFont="1" applyBorder="1" applyAlignment="1">
      <alignment horizontal="left" indent="1"/>
    </xf>
    <xf numFmtId="0" fontId="6" fillId="0" borderId="33" xfId="0" applyFont="1" applyBorder="1"/>
    <xf numFmtId="0" fontId="2" fillId="0" borderId="11" xfId="0" applyFont="1" applyBorder="1" applyAlignment="1">
      <alignment horizontal="left" indent="1"/>
    </xf>
    <xf numFmtId="5" fontId="8" fillId="0" borderId="18" xfId="0" applyNumberFormat="1" applyFont="1" applyBorder="1" applyAlignment="1">
      <alignment horizontal="center"/>
    </xf>
    <xf numFmtId="5" fontId="8" fillId="0" borderId="25" xfId="0" applyNumberFormat="1" applyFont="1" applyBorder="1"/>
    <xf numFmtId="5" fontId="8" fillId="0" borderId="22" xfId="0" applyNumberFormat="1" applyFont="1" applyBorder="1" applyAlignment="1">
      <alignment horizontal="center"/>
    </xf>
    <xf numFmtId="5" fontId="2" fillId="0" borderId="0" xfId="0" applyNumberFormat="1" applyFont="1"/>
    <xf numFmtId="0" fontId="8" fillId="0" borderId="42" xfId="0" applyFont="1" applyBorder="1" applyAlignment="1">
      <alignment horizontal="left" indent="1"/>
    </xf>
    <xf numFmtId="0" fontId="6" fillId="0" borderId="34" xfId="0" applyFont="1" applyBorder="1"/>
    <xf numFmtId="164" fontId="2" fillId="0" borderId="39" xfId="0" applyNumberFormat="1" applyFont="1" applyBorder="1" applyAlignment="1">
      <alignment horizontal="right"/>
    </xf>
    <xf numFmtId="0" fontId="5" fillId="0" borderId="0" xfId="0" applyFont="1"/>
    <xf numFmtId="5" fontId="8" fillId="0" borderId="36" xfId="0" applyNumberFormat="1" applyFont="1" applyBorder="1" applyAlignment="1">
      <alignment horizontal="right"/>
    </xf>
    <xf numFmtId="5" fontId="5" fillId="0" borderId="0" xfId="0" applyNumberFormat="1" applyFont="1"/>
    <xf numFmtId="0" fontId="8" fillId="0" borderId="19" xfId="0" applyFont="1" applyBorder="1" applyAlignment="1">
      <alignment horizontal="left" indent="1"/>
    </xf>
    <xf numFmtId="0" fontId="6" fillId="0" borderId="10" xfId="0" applyFont="1" applyBorder="1"/>
    <xf numFmtId="0" fontId="8" fillId="0" borderId="14" xfId="0" applyFont="1" applyBorder="1" applyAlignment="1">
      <alignment horizontal="left" indent="1"/>
    </xf>
    <xf numFmtId="5" fontId="8" fillId="0" borderId="16" xfId="0" applyNumberFormat="1" applyFont="1" applyBorder="1" applyAlignment="1">
      <alignment horizontal="center"/>
    </xf>
    <xf numFmtId="5" fontId="8" fillId="0" borderId="17" xfId="0" applyNumberFormat="1" applyFont="1" applyBorder="1" applyAlignment="1">
      <alignment horizontal="center"/>
    </xf>
    <xf numFmtId="0" fontId="8" fillId="0" borderId="24" xfId="0" applyFont="1" applyBorder="1"/>
    <xf numFmtId="164" fontId="8" fillId="0" borderId="13" xfId="28" applyNumberFormat="1" applyFont="1" applyFill="1" applyBorder="1"/>
    <xf numFmtId="165" fontId="8" fillId="0" borderId="21" xfId="48" applyNumberFormat="1" applyFont="1" applyFill="1" applyBorder="1" applyAlignment="1">
      <alignment horizontal="center"/>
    </xf>
    <xf numFmtId="10" fontId="8" fillId="0" borderId="24" xfId="48" applyNumberFormat="1" applyFont="1" applyFill="1" applyBorder="1"/>
    <xf numFmtId="165" fontId="8" fillId="0" borderId="38" xfId="48" applyNumberFormat="1" applyFont="1" applyFill="1" applyBorder="1" applyAlignment="1">
      <alignment horizontal="center"/>
    </xf>
    <xf numFmtId="10" fontId="8" fillId="0" borderId="25" xfId="48" applyNumberFormat="1" applyFont="1" applyFill="1" applyBorder="1"/>
    <xf numFmtId="165" fontId="8" fillId="0" borderId="18" xfId="48" applyNumberFormat="1" applyFont="1" applyFill="1" applyBorder="1" applyAlignment="1">
      <alignment horizontal="center"/>
    </xf>
    <xf numFmtId="165" fontId="8" fillId="0" borderId="39" xfId="48" applyNumberFormat="1" applyFont="1" applyFill="1" applyBorder="1" applyAlignment="1">
      <alignment horizontal="center"/>
    </xf>
    <xf numFmtId="5" fontId="8" fillId="0" borderId="36" xfId="28" applyNumberFormat="1" applyFont="1" applyFill="1" applyBorder="1"/>
    <xf numFmtId="5" fontId="8" fillId="0" borderId="0" xfId="0" applyNumberFormat="1" applyFont="1"/>
    <xf numFmtId="5" fontId="8" fillId="0" borderId="13" xfId="0" applyNumberFormat="1" applyFont="1" applyBorder="1"/>
    <xf numFmtId="10" fontId="8" fillId="0" borderId="21" xfId="48" applyNumberFormat="1" applyFont="1" applyFill="1" applyBorder="1"/>
    <xf numFmtId="10" fontId="8" fillId="0" borderId="13" xfId="48" applyNumberFormat="1" applyFont="1" applyFill="1" applyBorder="1"/>
    <xf numFmtId="1" fontId="8" fillId="0" borderId="21" xfId="0" applyNumberFormat="1" applyFont="1" applyBorder="1"/>
    <xf numFmtId="1" fontId="8" fillId="0" borderId="13" xfId="0" applyNumberFormat="1" applyFont="1" applyBorder="1"/>
    <xf numFmtId="41" fontId="8" fillId="0" borderId="21" xfId="0" applyNumberFormat="1" applyFont="1" applyBorder="1"/>
    <xf numFmtId="41" fontId="8" fillId="0" borderId="13" xfId="0" applyNumberFormat="1" applyFont="1" applyBorder="1"/>
    <xf numFmtId="5" fontId="8" fillId="0" borderId="18" xfId="0" applyNumberFormat="1" applyFont="1" applyBorder="1"/>
    <xf numFmtId="5" fontId="8" fillId="0" borderId="22" xfId="0" applyNumberFormat="1" applyFont="1" applyBorder="1"/>
    <xf numFmtId="0" fontId="6" fillId="0" borderId="0" xfId="0" applyFont="1" applyAlignment="1">
      <alignment horizontal="center" wrapText="1"/>
    </xf>
    <xf numFmtId="0" fontId="0" fillId="0" borderId="12" xfId="0" applyBorder="1"/>
    <xf numFmtId="0" fontId="6" fillId="0" borderId="28" xfId="0" applyFont="1" applyBorder="1"/>
    <xf numFmtId="0" fontId="6" fillId="0" borderId="19" xfId="0" applyFont="1" applyBorder="1"/>
    <xf numFmtId="0" fontId="6" fillId="0" borderId="22" xfId="0" applyFont="1" applyBorder="1"/>
    <xf numFmtId="0" fontId="8" fillId="0" borderId="41" xfId="0" applyFont="1" applyBorder="1"/>
    <xf numFmtId="0" fontId="3" fillId="0" borderId="31" xfId="0" applyFont="1" applyBorder="1"/>
    <xf numFmtId="0" fontId="3" fillId="0" borderId="17" xfId="0" applyFont="1" applyBorder="1"/>
    <xf numFmtId="0" fontId="0" fillId="0" borderId="35" xfId="0" applyBorder="1"/>
    <xf numFmtId="0" fontId="0" fillId="0" borderId="20" xfId="0" applyBorder="1"/>
    <xf numFmtId="14" fontId="3" fillId="0" borderId="22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6" fillId="0" borderId="11" xfId="0" applyFont="1" applyBorder="1"/>
    <xf numFmtId="0" fontId="6" fillId="0" borderId="13" xfId="0" applyFont="1" applyBorder="1"/>
    <xf numFmtId="167" fontId="8" fillId="0" borderId="24" xfId="0" applyNumberFormat="1" applyFont="1" applyBorder="1"/>
    <xf numFmtId="165" fontId="8" fillId="0" borderId="17" xfId="48" applyNumberFormat="1" applyFont="1" applyFill="1" applyBorder="1"/>
    <xf numFmtId="169" fontId="3" fillId="0" borderId="31" xfId="48" applyNumberFormat="1" applyFont="1" applyFill="1" applyBorder="1" applyAlignment="1">
      <alignment horizontal="right"/>
    </xf>
    <xf numFmtId="10" fontId="8" fillId="0" borderId="13" xfId="48" applyNumberFormat="1" applyFont="1" applyFill="1" applyBorder="1" applyAlignment="1">
      <alignment horizontal="center"/>
    </xf>
    <xf numFmtId="0" fontId="0" fillId="0" borderId="11" xfId="0" applyBorder="1"/>
    <xf numFmtId="5" fontId="0" fillId="0" borderId="13" xfId="0" applyNumberFormat="1" applyBorder="1"/>
    <xf numFmtId="5" fontId="0" fillId="0" borderId="0" xfId="0" applyNumberFormat="1"/>
    <xf numFmtId="0" fontId="8" fillId="0" borderId="42" xfId="0" applyFont="1" applyBorder="1"/>
    <xf numFmtId="165" fontId="8" fillId="0" borderId="18" xfId="48" applyNumberFormat="1" applyFont="1" applyFill="1" applyBorder="1"/>
    <xf numFmtId="169" fontId="3" fillId="0" borderId="34" xfId="48" applyNumberFormat="1" applyFont="1" applyFill="1" applyBorder="1" applyAlignment="1">
      <alignment horizontal="right"/>
    </xf>
    <xf numFmtId="10" fontId="8" fillId="0" borderId="22" xfId="48" applyNumberFormat="1" applyFont="1" applyFill="1" applyBorder="1" applyAlignment="1">
      <alignment horizontal="center"/>
    </xf>
    <xf numFmtId="167" fontId="8" fillId="0" borderId="37" xfId="0" applyNumberFormat="1" applyFont="1" applyBorder="1"/>
    <xf numFmtId="165" fontId="8" fillId="0" borderId="18" xfId="0" applyNumberFormat="1" applyFont="1" applyBorder="1"/>
    <xf numFmtId="10" fontId="8" fillId="0" borderId="0" xfId="48" applyNumberFormat="1" applyFont="1" applyFill="1" applyAlignment="1">
      <alignment horizontal="center"/>
    </xf>
    <xf numFmtId="0" fontId="2" fillId="0" borderId="11" xfId="0" applyFont="1" applyBorder="1"/>
    <xf numFmtId="0" fontId="3" fillId="0" borderId="31" xfId="0" applyFont="1" applyBorder="1" applyAlignment="1">
      <alignment horizontal="center"/>
    </xf>
    <xf numFmtId="0" fontId="0" fillId="0" borderId="22" xfId="0" applyBorder="1"/>
    <xf numFmtId="0" fontId="3" fillId="0" borderId="11" xfId="0" applyFont="1" applyBorder="1"/>
    <xf numFmtId="10" fontId="0" fillId="0" borderId="13" xfId="50" applyNumberFormat="1" applyFont="1" applyFill="1" applyBorder="1" applyAlignment="1">
      <alignment horizontal="right"/>
    </xf>
    <xf numFmtId="170" fontId="3" fillId="0" borderId="31" xfId="48" applyNumberFormat="1" applyFont="1" applyFill="1" applyBorder="1" applyAlignment="1">
      <alignment horizontal="right"/>
    </xf>
    <xf numFmtId="0" fontId="0" fillId="0" borderId="36" xfId="0" applyBorder="1" applyAlignment="1">
      <alignment horizontal="center"/>
    </xf>
    <xf numFmtId="0" fontId="0" fillId="0" borderId="13" xfId="0" applyBorder="1" applyAlignment="1">
      <alignment horizontal="left"/>
    </xf>
    <xf numFmtId="165" fontId="8" fillId="0" borderId="21" xfId="48" applyNumberFormat="1" applyFont="1" applyFill="1" applyBorder="1"/>
    <xf numFmtId="170" fontId="3" fillId="0" borderId="33" xfId="48" applyNumberFormat="1" applyFont="1" applyFill="1" applyBorder="1" applyAlignment="1">
      <alignment horizontal="right"/>
    </xf>
    <xf numFmtId="0" fontId="0" fillId="0" borderId="13" xfId="0" applyBorder="1" applyAlignment="1">
      <alignment horizontal="center"/>
    </xf>
    <xf numFmtId="170" fontId="3" fillId="0" borderId="34" xfId="48" applyNumberFormat="1" applyFont="1" applyFill="1" applyBorder="1" applyAlignment="1">
      <alignment horizontal="right"/>
    </xf>
    <xf numFmtId="0" fontId="0" fillId="0" borderId="22" xfId="0" applyBorder="1" applyAlignment="1">
      <alignment horizontal="center"/>
    </xf>
    <xf numFmtId="0" fontId="8" fillId="0" borderId="42" xfId="0" applyFont="1" applyBorder="1" applyAlignment="1">
      <alignment horizontal="left"/>
    </xf>
    <xf numFmtId="0" fontId="3" fillId="0" borderId="19" xfId="0" applyFont="1" applyBorder="1"/>
    <xf numFmtId="0" fontId="0" fillId="0" borderId="10" xfId="0" applyBorder="1"/>
    <xf numFmtId="10" fontId="0" fillId="0" borderId="22" xfId="50" applyNumberFormat="1" applyFont="1" applyFill="1" applyBorder="1" applyAlignment="1">
      <alignment horizontal="right"/>
    </xf>
    <xf numFmtId="0" fontId="3" fillId="0" borderId="19" xfId="0" applyFont="1" applyBorder="1" applyAlignment="1">
      <alignment horizontal="left" indent="1"/>
    </xf>
    <xf numFmtId="167" fontId="3" fillId="0" borderId="37" xfId="0" applyNumberFormat="1" applyFont="1" applyBorder="1"/>
    <xf numFmtId="9" fontId="3" fillId="0" borderId="37" xfId="48" applyFont="1" applyFill="1" applyBorder="1"/>
    <xf numFmtId="167" fontId="5" fillId="0" borderId="0" xfId="0" applyNumberFormat="1" applyFont="1" applyAlignment="1">
      <alignment horizontal="left"/>
    </xf>
    <xf numFmtId="0" fontId="5" fillId="0" borderId="11" xfId="0" applyFont="1" applyBorder="1"/>
    <xf numFmtId="0" fontId="6" fillId="0" borderId="1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35" xfId="0" applyFont="1" applyBorder="1" applyAlignment="1">
      <alignment wrapText="1"/>
    </xf>
    <xf numFmtId="0" fontId="7" fillId="0" borderId="20" xfId="0" applyFont="1" applyBorder="1" applyAlignment="1">
      <alignment horizontal="left"/>
    </xf>
    <xf numFmtId="0" fontId="8" fillId="0" borderId="20" xfId="0" applyFont="1" applyBorder="1" applyAlignment="1">
      <alignment wrapText="1"/>
    </xf>
    <xf numFmtId="0" fontId="8" fillId="0" borderId="36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5" fillId="0" borderId="14" xfId="0" applyFont="1" applyBorder="1"/>
    <xf numFmtId="0" fontId="3" fillId="0" borderId="15" xfId="0" applyFont="1" applyBorder="1"/>
    <xf numFmtId="0" fontId="0" fillId="0" borderId="15" xfId="0" applyBorder="1"/>
    <xf numFmtId="0" fontId="0" fillId="0" borderId="16" xfId="0" applyBorder="1"/>
    <xf numFmtId="0" fontId="3" fillId="0" borderId="40" xfId="0" applyFont="1" applyBorder="1"/>
    <xf numFmtId="0" fontId="3" fillId="0" borderId="40" xfId="0" applyFont="1" applyBorder="1" applyAlignment="1">
      <alignment horizontal="center"/>
    </xf>
    <xf numFmtId="43" fontId="3" fillId="0" borderId="37" xfId="28" applyFont="1" applyFill="1" applyBorder="1" applyAlignment="1">
      <alignment horizontal="center"/>
    </xf>
    <xf numFmtId="43" fontId="3" fillId="0" borderId="40" xfId="28" applyFont="1" applyFill="1" applyBorder="1" applyAlignment="1">
      <alignment horizontal="center"/>
    </xf>
    <xf numFmtId="43" fontId="3" fillId="0" borderId="30" xfId="28" applyFont="1" applyFill="1" applyBorder="1" applyAlignment="1">
      <alignment horizontal="center"/>
    </xf>
    <xf numFmtId="41" fontId="8" fillId="0" borderId="17" xfId="0" applyNumberFormat="1" applyFont="1" applyBorder="1"/>
    <xf numFmtId="167" fontId="8" fillId="0" borderId="17" xfId="0" applyNumberFormat="1" applyFont="1" applyBorder="1"/>
    <xf numFmtId="165" fontId="8" fillId="0" borderId="32" xfId="48" applyNumberFormat="1" applyFont="1" applyFill="1" applyBorder="1"/>
    <xf numFmtId="41" fontId="2" fillId="0" borderId="21" xfId="0" applyNumberFormat="1" applyFont="1" applyBorder="1"/>
    <xf numFmtId="167" fontId="2" fillId="0" borderId="21" xfId="0" applyNumberFormat="1" applyFont="1" applyBorder="1"/>
    <xf numFmtId="167" fontId="8" fillId="0" borderId="21" xfId="0" applyNumberFormat="1" applyFont="1" applyBorder="1"/>
    <xf numFmtId="165" fontId="8" fillId="0" borderId="38" xfId="48" applyNumberFormat="1" applyFont="1" applyFill="1" applyBorder="1"/>
    <xf numFmtId="41" fontId="8" fillId="0" borderId="18" xfId="0" applyNumberFormat="1" applyFont="1" applyBorder="1"/>
    <xf numFmtId="167" fontId="8" fillId="0" borderId="18" xfId="0" applyNumberFormat="1" applyFont="1" applyBorder="1"/>
    <xf numFmtId="165" fontId="8" fillId="0" borderId="39" xfId="48" applyNumberFormat="1" applyFont="1" applyFill="1" applyBorder="1"/>
    <xf numFmtId="0" fontId="8" fillId="0" borderId="34" xfId="0" applyFont="1" applyBorder="1"/>
    <xf numFmtId="41" fontId="3" fillId="0" borderId="34" xfId="28" applyNumberFormat="1" applyFont="1" applyFill="1" applyBorder="1"/>
    <xf numFmtId="167" fontId="3" fillId="0" borderId="34" xfId="28" applyNumberFormat="1" applyFont="1" applyFill="1" applyBorder="1"/>
    <xf numFmtId="9" fontId="3" fillId="0" borderId="10" xfId="48" applyFont="1" applyFill="1" applyBorder="1"/>
    <xf numFmtId="9" fontId="3" fillId="0" borderId="39" xfId="48" applyFont="1" applyFill="1" applyBorder="1"/>
    <xf numFmtId="10" fontId="6" fillId="0" borderId="20" xfId="48" applyNumberFormat="1" applyFont="1" applyFill="1" applyBorder="1"/>
    <xf numFmtId="10" fontId="6" fillId="0" borderId="36" xfId="48" applyNumberFormat="1" applyFont="1" applyFill="1" applyBorder="1"/>
    <xf numFmtId="0" fontId="5" fillId="0" borderId="15" xfId="0" applyFont="1" applyBorder="1"/>
    <xf numFmtId="10" fontId="6" fillId="0" borderId="15" xfId="48" applyNumberFormat="1" applyFont="1" applyFill="1" applyBorder="1"/>
    <xf numFmtId="10" fontId="6" fillId="0" borderId="16" xfId="48" applyNumberFormat="1" applyFont="1" applyFill="1" applyBorder="1"/>
    <xf numFmtId="0" fontId="8" fillId="0" borderId="15" xfId="0" applyFont="1" applyBorder="1"/>
    <xf numFmtId="0" fontId="3" fillId="0" borderId="1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167" fontId="0" fillId="0" borderId="0" xfId="0" applyNumberFormat="1"/>
    <xf numFmtId="165" fontId="8" fillId="0" borderId="13" xfId="48" applyNumberFormat="1" applyFont="1" applyFill="1" applyBorder="1"/>
    <xf numFmtId="41" fontId="8" fillId="0" borderId="18" xfId="28" applyNumberFormat="1" applyFont="1" applyFill="1" applyBorder="1"/>
    <xf numFmtId="167" fontId="8" fillId="0" borderId="18" xfId="28" applyNumberFormat="1" applyFont="1" applyFill="1" applyBorder="1"/>
    <xf numFmtId="165" fontId="8" fillId="0" borderId="22" xfId="48" applyNumberFormat="1" applyFont="1" applyFill="1" applyBorder="1"/>
    <xf numFmtId="41" fontId="34" fillId="0" borderId="0" xfId="30" applyNumberFormat="1" applyFont="1" applyFill="1"/>
    <xf numFmtId="10" fontId="6" fillId="0" borderId="0" xfId="48" applyNumberFormat="1" applyFont="1" applyFill="1"/>
    <xf numFmtId="10" fontId="6" fillId="0" borderId="13" xfId="48" applyNumberFormat="1" applyFont="1" applyFill="1" applyBorder="1"/>
    <xf numFmtId="0" fontId="8" fillId="0" borderId="29" xfId="0" applyFont="1" applyBorder="1"/>
    <xf numFmtId="0" fontId="8" fillId="0" borderId="26" xfId="0" applyFont="1" applyBorder="1"/>
    <xf numFmtId="0" fontId="8" fillId="0" borderId="40" xfId="0" applyFont="1" applyBorder="1"/>
    <xf numFmtId="0" fontId="8" fillId="0" borderId="31" xfId="0" applyFont="1" applyBorder="1"/>
    <xf numFmtId="0" fontId="8" fillId="0" borderId="33" xfId="0" applyFont="1" applyBorder="1"/>
    <xf numFmtId="167" fontId="6" fillId="0" borderId="0" xfId="0" applyNumberFormat="1" applyFont="1"/>
    <xf numFmtId="8" fontId="8" fillId="0" borderId="21" xfId="0" applyNumberFormat="1" applyFont="1" applyBorder="1"/>
    <xf numFmtId="8" fontId="8" fillId="0" borderId="18" xfId="28" applyNumberFormat="1" applyFont="1" applyFill="1" applyBorder="1"/>
    <xf numFmtId="0" fontId="5" fillId="0" borderId="0" xfId="0" applyFont="1" applyAlignment="1">
      <alignment vertical="center" wrapText="1"/>
    </xf>
    <xf numFmtId="0" fontId="29" fillId="0" borderId="44" xfId="0" applyFont="1" applyBorder="1"/>
    <xf numFmtId="0" fontId="0" fillId="0" borderId="45" xfId="0" applyBorder="1"/>
    <xf numFmtId="0" fontId="29" fillId="0" borderId="0" xfId="0" applyFont="1"/>
    <xf numFmtId="0" fontId="0" fillId="0" borderId="27" xfId="0" applyBorder="1"/>
    <xf numFmtId="0" fontId="0" fillId="0" borderId="28" xfId="0" applyBorder="1"/>
    <xf numFmtId="0" fontId="3" fillId="0" borderId="13" xfId="0" applyFont="1" applyBorder="1" applyAlignment="1">
      <alignment horizontal="center"/>
    </xf>
    <xf numFmtId="0" fontId="0" fillId="0" borderId="13" xfId="0" applyBorder="1"/>
    <xf numFmtId="5" fontId="0" fillId="0" borderId="22" xfId="0" applyNumberFormat="1" applyBorder="1"/>
    <xf numFmtId="5" fontId="0" fillId="0" borderId="46" xfId="0" applyNumberFormat="1" applyBorder="1"/>
    <xf numFmtId="0" fontId="0" fillId="0" borderId="19" xfId="0" applyBorder="1"/>
    <xf numFmtId="0" fontId="7" fillId="0" borderId="0" xfId="0" applyFont="1"/>
    <xf numFmtId="0" fontId="30" fillId="0" borderId="0" xfId="0" applyFont="1"/>
    <xf numFmtId="0" fontId="7" fillId="0" borderId="13" xfId="0" applyFont="1" applyBorder="1"/>
    <xf numFmtId="0" fontId="7" fillId="0" borderId="15" xfId="0" applyFont="1" applyBorder="1"/>
    <xf numFmtId="0" fontId="7" fillId="0" borderId="16" xfId="0" applyFont="1" applyBorder="1"/>
    <xf numFmtId="0" fontId="0" fillId="0" borderId="47" xfId="0" applyBorder="1"/>
    <xf numFmtId="0" fontId="3" fillId="0" borderId="10" xfId="0" applyFont="1" applyBorder="1" applyAlignment="1">
      <alignment horizontal="right"/>
    </xf>
    <xf numFmtId="0" fontId="3" fillId="0" borderId="22" xfId="0" applyFont="1" applyBorder="1" applyAlignment="1">
      <alignment horizontal="right"/>
    </xf>
    <xf numFmtId="7" fontId="2" fillId="0" borderId="0" xfId="30" applyNumberFormat="1" applyFont="1" applyFill="1"/>
    <xf numFmtId="173" fontId="0" fillId="0" borderId="0" xfId="0" applyNumberFormat="1"/>
    <xf numFmtId="5" fontId="0" fillId="0" borderId="10" xfId="0" applyNumberFormat="1" applyBorder="1"/>
    <xf numFmtId="7" fontId="27" fillId="0" borderId="0" xfId="0" applyNumberFormat="1" applyFont="1" applyAlignment="1">
      <alignment horizontal="right"/>
    </xf>
    <xf numFmtId="41" fontId="2" fillId="0" borderId="18" xfId="28" applyNumberFormat="1" applyFont="1" applyFill="1" applyBorder="1"/>
    <xf numFmtId="41" fontId="2" fillId="0" borderId="18" xfId="0" applyNumberFormat="1" applyFont="1" applyBorder="1"/>
    <xf numFmtId="0" fontId="3" fillId="0" borderId="48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9" fillId="0" borderId="15" xfId="37" applyFill="1" applyBorder="1" applyAlignment="1" applyProtection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3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13" xfId="0" applyFont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8" fillId="0" borderId="12" xfId="0" applyFont="1" applyBorder="1" applyAlignment="1">
      <alignment horizontal="left"/>
    </xf>
    <xf numFmtId="0" fontId="8" fillId="0" borderId="28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0" fontId="0" fillId="0" borderId="22" xfId="0" applyBorder="1"/>
    <xf numFmtId="10" fontId="3" fillId="0" borderId="10" xfId="48" applyNumberFormat="1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5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0" fillId="0" borderId="36" xfId="0" applyBorder="1"/>
    <xf numFmtId="0" fontId="3" fillId="0" borderId="37" xfId="0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14" fontId="0" fillId="0" borderId="12" xfId="0" applyNumberForma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</cellXfs>
  <cellStyles count="117">
    <cellStyle name="20% - Accent1" xfId="1" builtinId="30" customBuiltin="1"/>
    <cellStyle name="20% - Accent1 2" xfId="87" xr:uid="{F3A13E07-481A-402F-9DB6-EAE04F4AEE38}"/>
    <cellStyle name="20% - Accent2" xfId="2" builtinId="34" customBuiltin="1"/>
    <cellStyle name="20% - Accent2 2" xfId="91" xr:uid="{C9E8FC12-549C-43AE-975B-D1648FBA5CF7}"/>
    <cellStyle name="20% - Accent3" xfId="3" builtinId="38" customBuiltin="1"/>
    <cellStyle name="20% - Accent3 2" xfId="95" xr:uid="{39514BE7-8719-44DA-9954-F9860D24256D}"/>
    <cellStyle name="20% - Accent4" xfId="4" builtinId="42" customBuiltin="1"/>
    <cellStyle name="20% - Accent4 2" xfId="99" xr:uid="{C9D7A000-E36C-4805-BC25-3311CF68F569}"/>
    <cellStyle name="20% - Accent5" xfId="5" builtinId="46" customBuiltin="1"/>
    <cellStyle name="20% - Accent5 2" xfId="103" xr:uid="{D294BED2-6B8D-402C-89D1-E716FD21D4D5}"/>
    <cellStyle name="20% - Accent6" xfId="6" builtinId="50" customBuiltin="1"/>
    <cellStyle name="20% - Accent6 2" xfId="107" xr:uid="{58DDC2AD-C8C6-44B9-BDB9-18E3D538C0D5}"/>
    <cellStyle name="40% - Accent1" xfId="7" builtinId="31" customBuiltin="1"/>
    <cellStyle name="40% - Accent1 2" xfId="88" xr:uid="{CC9C95F2-9491-4E07-AFB2-DE45162BB54E}"/>
    <cellStyle name="40% - Accent2" xfId="8" builtinId="35" customBuiltin="1"/>
    <cellStyle name="40% - Accent2 2" xfId="92" xr:uid="{8CC01ACF-F680-4E97-AC43-61AF647ADF46}"/>
    <cellStyle name="40% - Accent3" xfId="9" builtinId="39" customBuiltin="1"/>
    <cellStyle name="40% - Accent3 2" xfId="96" xr:uid="{095DCD36-EB4C-4BEF-9EB7-5FA1DF161059}"/>
    <cellStyle name="40% - Accent4" xfId="10" builtinId="43" customBuiltin="1"/>
    <cellStyle name="40% - Accent4 2" xfId="100" xr:uid="{F252769F-FFD6-4EE6-B270-94AAE60055B5}"/>
    <cellStyle name="40% - Accent5" xfId="11" builtinId="47" customBuiltin="1"/>
    <cellStyle name="40% - Accent5 2" xfId="104" xr:uid="{8C42BBA5-E09D-402D-BE86-6C9957A22727}"/>
    <cellStyle name="40% - Accent6" xfId="12" builtinId="51" customBuiltin="1"/>
    <cellStyle name="40% - Accent6 2" xfId="108" xr:uid="{A0FB0BB8-1932-45F2-B47F-37536F9338A1}"/>
    <cellStyle name="60% - Accent1" xfId="13" builtinId="32" customBuiltin="1"/>
    <cellStyle name="60% - Accent1 2" xfId="89" xr:uid="{9FB8E8D5-4130-408A-9AF9-559BE625FAE2}"/>
    <cellStyle name="60% - Accent2" xfId="14" builtinId="36" customBuiltin="1"/>
    <cellStyle name="60% - Accent2 2" xfId="93" xr:uid="{AA398E81-C898-48FB-AF08-8588AFF13B9E}"/>
    <cellStyle name="60% - Accent3" xfId="15" builtinId="40" customBuiltin="1"/>
    <cellStyle name="60% - Accent3 2" xfId="97" xr:uid="{775F9690-C6D8-4789-AFF5-9A62F9068C21}"/>
    <cellStyle name="60% - Accent4" xfId="16" builtinId="44" customBuiltin="1"/>
    <cellStyle name="60% - Accent4 2" xfId="101" xr:uid="{C6317AD8-ACFD-410F-AAF8-131B26B40825}"/>
    <cellStyle name="60% - Accent5" xfId="17" builtinId="48" customBuiltin="1"/>
    <cellStyle name="60% - Accent5 2" xfId="105" xr:uid="{576BFEF7-A8D5-4270-BA46-3EC31F641E37}"/>
    <cellStyle name="60% - Accent6" xfId="18" builtinId="52" customBuiltin="1"/>
    <cellStyle name="60% - Accent6 2" xfId="109" xr:uid="{828B2BBA-4090-4F18-A542-AC04DBE2F5CE}"/>
    <cellStyle name="Accent1" xfId="19" builtinId="29" customBuiltin="1"/>
    <cellStyle name="Accent1 2" xfId="86" xr:uid="{F71553B3-3D9E-47FB-A3E4-F23FE2515232}"/>
    <cellStyle name="Accent2" xfId="20" builtinId="33" customBuiltin="1"/>
    <cellStyle name="Accent2 2" xfId="90" xr:uid="{34F5CDD4-0516-4738-BCC7-1274DEA90C94}"/>
    <cellStyle name="Accent3" xfId="21" builtinId="37" customBuiltin="1"/>
    <cellStyle name="Accent3 2" xfId="94" xr:uid="{CA1D5DBA-81D9-4AE3-8772-2287FA77A8C1}"/>
    <cellStyle name="Accent4" xfId="22" builtinId="41" customBuiltin="1"/>
    <cellStyle name="Accent4 2" xfId="98" xr:uid="{4D5EB1D2-ACC8-476D-BD03-F63DF0DFDAB2}"/>
    <cellStyle name="Accent5" xfId="23" builtinId="45" customBuiltin="1"/>
    <cellStyle name="Accent5 2" xfId="102" xr:uid="{3EAB19FF-5135-4A78-9B9A-8FC41B0388B6}"/>
    <cellStyle name="Accent6" xfId="24" builtinId="49" customBuiltin="1"/>
    <cellStyle name="Accent6 2" xfId="106" xr:uid="{08BBC4F2-925A-4E2C-BCEB-6647FAAD9AE4}"/>
    <cellStyle name="Bad" xfId="25" builtinId="27" customBuiltin="1"/>
    <cellStyle name="Bad 2" xfId="75" xr:uid="{EB99DBE3-2913-428D-B709-0BDCFCF0B7AB}"/>
    <cellStyle name="Calculation" xfId="26" builtinId="22" customBuiltin="1"/>
    <cellStyle name="Calculation 2" xfId="79" xr:uid="{3E11CD6D-237E-4A5C-9D7F-2C82152EE365}"/>
    <cellStyle name="Check Cell" xfId="27" builtinId="23" customBuiltin="1"/>
    <cellStyle name="Check Cell 2" xfId="81" xr:uid="{A6044EDC-5073-4238-945D-471582B996AB}"/>
    <cellStyle name="Comma" xfId="28" builtinId="3"/>
    <cellStyle name="Comma 2" xfId="29" xr:uid="{00000000-0005-0000-0000-00001C000000}"/>
    <cellStyle name="Comma 2 2" xfId="110" xr:uid="{4E0427D9-3EA5-4B3F-8026-5E3474B8DD5A}"/>
    <cellStyle name="Currency" xfId="30" builtinId="4"/>
    <cellStyle name="Explanatory Text" xfId="31" builtinId="53" customBuiltin="1"/>
    <cellStyle name="Explanatory Text 2" xfId="84" xr:uid="{6B02C226-A248-478E-A286-047E2128FC46}"/>
    <cellStyle name="Good" xfId="32" builtinId="26" customBuiltin="1"/>
    <cellStyle name="Good 2" xfId="74" xr:uid="{1BBBD70D-6624-4C53-8349-E7FCC730C743}"/>
    <cellStyle name="Heading 1" xfId="33" builtinId="16" customBuiltin="1"/>
    <cellStyle name="Heading 1 2" xfId="70" xr:uid="{9DA793BC-5477-484B-8C92-83CB514CCC31}"/>
    <cellStyle name="Heading 2" xfId="34" builtinId="17" customBuiltin="1"/>
    <cellStyle name="Heading 2 2" xfId="71" xr:uid="{F182D557-DB09-4B23-BF15-97FD72CE7741}"/>
    <cellStyle name="Heading 3" xfId="35" builtinId="18" customBuiltin="1"/>
    <cellStyle name="Heading 3 2" xfId="72" xr:uid="{250413B3-1C79-41EE-ABC6-C868690B106C}"/>
    <cellStyle name="Heading 4" xfId="36" builtinId="19" customBuiltin="1"/>
    <cellStyle name="Heading 4 2" xfId="73" xr:uid="{1ADCB45E-9D70-4C85-8D2D-1DB6DEE693F3}"/>
    <cellStyle name="Hyperlink" xfId="37" builtinId="8"/>
    <cellStyle name="Input" xfId="38" builtinId="20" customBuiltin="1"/>
    <cellStyle name="Input 2" xfId="77" xr:uid="{71AB16B5-D2DC-47F3-859E-D618779BE76D}"/>
    <cellStyle name="Linked Cell" xfId="39" builtinId="24" customBuiltin="1"/>
    <cellStyle name="Linked Cell 2" xfId="80" xr:uid="{A7968CFA-1675-436D-B332-C707DD95DF00}"/>
    <cellStyle name="Neutral" xfId="40" builtinId="28" customBuiltin="1"/>
    <cellStyle name="Neutral 2" xfId="76" xr:uid="{89BD6FE7-DC26-47BC-B1D2-4179422F8C9C}"/>
    <cellStyle name="Normal" xfId="0" builtinId="0"/>
    <cellStyle name="Normal - Style1" xfId="41" xr:uid="{00000000-0005-0000-0000-000029000000}"/>
    <cellStyle name="Normal 10" xfId="58" xr:uid="{00000000-0005-0000-0000-00002A000000}"/>
    <cellStyle name="Normal 11" xfId="59" xr:uid="{00000000-0005-0000-0000-00002B000000}"/>
    <cellStyle name="Normal 12" xfId="60" xr:uid="{00000000-0005-0000-0000-00002C000000}"/>
    <cellStyle name="Normal 13" xfId="61" xr:uid="{00000000-0005-0000-0000-00002D000000}"/>
    <cellStyle name="Normal 14" xfId="62" xr:uid="{00000000-0005-0000-0000-00002E000000}"/>
    <cellStyle name="Normal 14 2" xfId="115" xr:uid="{23A46F7C-FE69-4326-9331-F3BC6F2EC07C}"/>
    <cellStyle name="Normal 15" xfId="63" xr:uid="{00000000-0005-0000-0000-00002F000000}"/>
    <cellStyle name="Normal 15 2" xfId="116" xr:uid="{03BD0035-4E2D-4C95-A7AE-15E744BC1B05}"/>
    <cellStyle name="Normal 16" xfId="64" xr:uid="{00000000-0005-0000-0000-000030000000}"/>
    <cellStyle name="Normal 17" xfId="65" xr:uid="{00000000-0005-0000-0000-000031000000}"/>
    <cellStyle name="Normal 18" xfId="66" xr:uid="{00000000-0005-0000-0000-000032000000}"/>
    <cellStyle name="Normal 19" xfId="67" xr:uid="{00000000-0005-0000-0000-000033000000}"/>
    <cellStyle name="Normal 2" xfId="42" xr:uid="{00000000-0005-0000-0000-000034000000}"/>
    <cellStyle name="Normal 20" xfId="68" xr:uid="{DBC79FC0-CC2B-4F5E-9B4A-44A4B0D062F2}"/>
    <cellStyle name="Normal 3" xfId="43" xr:uid="{00000000-0005-0000-0000-000035000000}"/>
    <cellStyle name="Normal 4" xfId="44" xr:uid="{00000000-0005-0000-0000-000036000000}"/>
    <cellStyle name="Normal 5" xfId="45" xr:uid="{00000000-0005-0000-0000-000037000000}"/>
    <cellStyle name="Normal 6" xfId="54" xr:uid="{00000000-0005-0000-0000-000038000000}"/>
    <cellStyle name="Normal 7" xfId="55" xr:uid="{00000000-0005-0000-0000-000039000000}"/>
    <cellStyle name="Normal 7 2" xfId="114" xr:uid="{A650FC17-6B93-4236-A84D-233A50386B9B}"/>
    <cellStyle name="Normal 8" xfId="56" xr:uid="{00000000-0005-0000-0000-00003A000000}"/>
    <cellStyle name="Normal 9" xfId="57" xr:uid="{00000000-0005-0000-0000-00003B000000}"/>
    <cellStyle name="Note" xfId="46" builtinId="10" customBuiltin="1"/>
    <cellStyle name="Note 2" xfId="83" xr:uid="{068A8800-0B4C-43E0-A17F-BEB2B77FE898}"/>
    <cellStyle name="Note 3" xfId="111" xr:uid="{C5EA6223-4A3E-4BC6-A506-D7887C918374}"/>
    <cellStyle name="Output" xfId="47" builtinId="21" customBuiltin="1"/>
    <cellStyle name="Output 2" xfId="78" xr:uid="{739D1F5F-B208-4975-9A62-3E0132571626}"/>
    <cellStyle name="Percent" xfId="48" builtinId="5"/>
    <cellStyle name="Percent 2" xfId="49" xr:uid="{00000000-0005-0000-0000-00004B000000}"/>
    <cellStyle name="Percent 2 2" xfId="112" xr:uid="{F06AF226-9EBC-43D3-9D76-28EAE6EB707A}"/>
    <cellStyle name="Percent 3" xfId="50" xr:uid="{00000000-0005-0000-0000-00004C000000}"/>
    <cellStyle name="Percent 3 2" xfId="113" xr:uid="{0BFCD399-87B8-479C-AD1F-B889998A6832}"/>
    <cellStyle name="Title" xfId="51" builtinId="15" customBuiltin="1"/>
    <cellStyle name="Title 2" xfId="69" xr:uid="{8E8B9977-4D84-4B93-9321-91DA3D74E370}"/>
    <cellStyle name="Total" xfId="52" builtinId="25" customBuiltin="1"/>
    <cellStyle name="Total 2" xfId="85" xr:uid="{9D7219A4-401E-42EE-A029-4AC05FDACCA6}"/>
    <cellStyle name="Warning Text" xfId="53" builtinId="11" customBuiltin="1"/>
    <cellStyle name="Warning Text 2" xfId="82" xr:uid="{346D17DB-F3FB-4680-A44D-43D10363B59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BBFD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84</xdr:row>
      <xdr:rowOff>0</xdr:rowOff>
    </xdr:from>
    <xdr:to>
      <xdr:col>8</xdr:col>
      <xdr:colOff>419100</xdr:colOff>
      <xdr:row>84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3430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73</xdr:row>
      <xdr:rowOff>0</xdr:rowOff>
    </xdr:from>
    <xdr:to>
      <xdr:col>8</xdr:col>
      <xdr:colOff>419100</xdr:colOff>
      <xdr:row>73</xdr:row>
      <xdr:rowOff>0</xdr:rowOff>
    </xdr:to>
    <xdr:sp macro="" textlink="">
      <xdr:nvSpPr>
        <xdr:cNvPr id="1026" name="AutoShape 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1658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8</xdr:col>
      <xdr:colOff>38100</xdr:colOff>
      <xdr:row>76</xdr:row>
      <xdr:rowOff>0</xdr:rowOff>
    </xdr:from>
    <xdr:to>
      <xdr:col>8</xdr:col>
      <xdr:colOff>419100</xdr:colOff>
      <xdr:row>76</xdr:row>
      <xdr:rowOff>0</xdr:rowOff>
    </xdr:to>
    <xdr:sp macro="" textlink="">
      <xdr:nvSpPr>
        <xdr:cNvPr id="1027" name="AutoShap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 rot="-5400000">
          <a:off x="8086725" y="121443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8" name="AutoShap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173</xdr:row>
      <xdr:rowOff>0</xdr:rowOff>
    </xdr:from>
    <xdr:to>
      <xdr:col>11</xdr:col>
      <xdr:colOff>419100</xdr:colOff>
      <xdr:row>173</xdr:row>
      <xdr:rowOff>0</xdr:rowOff>
    </xdr:to>
    <xdr:sp macro="" textlink="">
      <xdr:nvSpPr>
        <xdr:cNvPr id="1029" name="AutoShape 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 rot="-5400000">
          <a:off x="11963400" y="272796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141</xdr:row>
      <xdr:rowOff>0</xdr:rowOff>
    </xdr:from>
    <xdr:to>
      <xdr:col>15</xdr:col>
      <xdr:colOff>419100</xdr:colOff>
      <xdr:row>141</xdr:row>
      <xdr:rowOff>0</xdr:rowOff>
    </xdr:to>
    <xdr:sp macro="" textlink="">
      <xdr:nvSpPr>
        <xdr:cNvPr id="1030" name="AutoShape 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 rot="-5400000">
          <a:off x="15373350" y="22631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lnTo>
                <a:pt x="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vestorrelations@vsac.org" TargetMode="External"/><Relationship Id="rId1" Type="http://schemas.openxmlformats.org/officeDocument/2006/relationships/hyperlink" Target="http://www.vsac.org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184"/>
  <sheetViews>
    <sheetView showGridLines="0" tabSelected="1" topLeftCell="A79" zoomScale="85" zoomScaleNormal="85" workbookViewId="0">
      <selection activeCell="G116" sqref="G116"/>
    </sheetView>
  </sheetViews>
  <sheetFormatPr defaultRowHeight="12.75" x14ac:dyDescent="0.2"/>
  <cols>
    <col min="1" max="1" width="2.85546875" style="15" customWidth="1"/>
    <col min="2" max="2" width="23" style="15" customWidth="1"/>
    <col min="3" max="3" width="17.140625" style="15" customWidth="1"/>
    <col min="4" max="4" width="17.85546875" style="15" customWidth="1"/>
    <col min="5" max="5" width="15.5703125" style="15" bestFit="1" customWidth="1"/>
    <col min="6" max="6" width="17.140625" style="15" bestFit="1" customWidth="1"/>
    <col min="7" max="7" width="17.5703125" style="15" bestFit="1" customWidth="1"/>
    <col min="8" max="8" width="17.140625" style="15" customWidth="1"/>
    <col min="9" max="9" width="17.140625" style="15" bestFit="1" customWidth="1"/>
    <col min="10" max="10" width="17.5703125" style="15" bestFit="1" customWidth="1"/>
    <col min="11" max="11" width="18.140625" style="15" customWidth="1"/>
    <col min="12" max="12" width="15.140625" style="15" bestFit="1" customWidth="1"/>
    <col min="13" max="13" width="14.7109375" style="15" bestFit="1" customWidth="1"/>
    <col min="14" max="14" width="11.85546875" style="15" bestFit="1" customWidth="1"/>
    <col min="15" max="15" width="7.42578125" style="15" bestFit="1" customWidth="1"/>
    <col min="16" max="20" width="15.85546875" style="15" customWidth="1"/>
    <col min="21" max="16384" width="9.140625" style="15"/>
  </cols>
  <sheetData>
    <row r="1" spans="1:13" ht="15.75" x14ac:dyDescent="0.25">
      <c r="A1" s="14" t="s">
        <v>151</v>
      </c>
      <c r="J1" s="16"/>
    </row>
    <row r="2" spans="1:13" ht="15.75" x14ac:dyDescent="0.25">
      <c r="A2" s="14" t="s">
        <v>152</v>
      </c>
    </row>
    <row r="3" spans="1:13" ht="13.5" thickBot="1" x14ac:dyDescent="0.25"/>
    <row r="4" spans="1:13" x14ac:dyDescent="0.2">
      <c r="B4" s="297" t="s">
        <v>0</v>
      </c>
      <c r="C4" s="298"/>
      <c r="D4" s="285" t="s">
        <v>76</v>
      </c>
      <c r="E4" s="285"/>
      <c r="F4" s="285"/>
      <c r="G4" s="286"/>
      <c r="I4" s="284"/>
      <c r="J4" s="284"/>
    </row>
    <row r="5" spans="1:13" x14ac:dyDescent="0.2">
      <c r="B5" s="293" t="s">
        <v>1</v>
      </c>
      <c r="C5" s="294"/>
      <c r="D5" s="281" t="s">
        <v>153</v>
      </c>
      <c r="E5" s="281"/>
      <c r="F5" s="281"/>
      <c r="G5" s="282"/>
      <c r="I5" s="284"/>
      <c r="J5" s="284"/>
      <c r="L5" s="279"/>
      <c r="M5" s="279"/>
    </row>
    <row r="6" spans="1:13" x14ac:dyDescent="0.2">
      <c r="B6" s="293" t="s">
        <v>2</v>
      </c>
      <c r="C6" s="294"/>
      <c r="D6" s="283">
        <v>45411</v>
      </c>
      <c r="E6" s="281"/>
      <c r="F6" s="281"/>
      <c r="G6" s="282"/>
      <c r="I6" s="284"/>
      <c r="J6" s="284"/>
      <c r="L6" s="279"/>
      <c r="M6" s="279"/>
    </row>
    <row r="7" spans="1:13" x14ac:dyDescent="0.2">
      <c r="B7" s="293" t="s">
        <v>5</v>
      </c>
      <c r="C7" s="294"/>
      <c r="D7" s="280" t="s">
        <v>243</v>
      </c>
      <c r="E7" s="281"/>
      <c r="F7" s="281"/>
      <c r="G7" s="282"/>
      <c r="L7" s="279"/>
      <c r="M7" s="279"/>
    </row>
    <row r="8" spans="1:13" x14ac:dyDescent="0.2">
      <c r="B8" s="17" t="s">
        <v>67</v>
      </c>
      <c r="C8" s="18"/>
      <c r="D8" s="21" t="s">
        <v>127</v>
      </c>
      <c r="E8" s="19"/>
      <c r="F8" s="19"/>
      <c r="G8" s="20"/>
    </row>
    <row r="9" spans="1:13" ht="13.5" thickBot="1" x14ac:dyDescent="0.25">
      <c r="B9" s="295" t="s">
        <v>3</v>
      </c>
      <c r="C9" s="296"/>
      <c r="D9" s="276" t="s">
        <v>91</v>
      </c>
      <c r="E9" s="277"/>
      <c r="F9" s="277"/>
      <c r="G9" s="278"/>
    </row>
    <row r="11" spans="1:13" ht="13.5" thickBot="1" x14ac:dyDescent="0.25"/>
    <row r="12" spans="1:13" ht="15.75" x14ac:dyDescent="0.25">
      <c r="A12" s="22" t="s">
        <v>119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5"/>
    </row>
    <row r="13" spans="1:13" ht="6.75" customHeight="1" x14ac:dyDescent="0.2">
      <c r="A13" s="26"/>
      <c r="M13" s="27"/>
    </row>
    <row r="14" spans="1:13" x14ac:dyDescent="0.2">
      <c r="A14" s="28"/>
      <c r="B14" s="29" t="s">
        <v>4</v>
      </c>
      <c r="C14" s="29" t="s">
        <v>6</v>
      </c>
      <c r="D14" s="29" t="s">
        <v>96</v>
      </c>
      <c r="E14" s="30" t="s">
        <v>168</v>
      </c>
      <c r="F14" s="29" t="s">
        <v>10</v>
      </c>
      <c r="G14" s="29" t="s">
        <v>7</v>
      </c>
      <c r="H14" s="29" t="s">
        <v>8</v>
      </c>
      <c r="I14" s="29" t="s">
        <v>227</v>
      </c>
      <c r="J14" s="29" t="s">
        <v>9</v>
      </c>
      <c r="K14" s="31" t="s">
        <v>69</v>
      </c>
      <c r="L14" s="31" t="s">
        <v>11</v>
      </c>
      <c r="M14" s="32" t="s">
        <v>41</v>
      </c>
    </row>
    <row r="15" spans="1:13" x14ac:dyDescent="0.2">
      <c r="A15" s="26"/>
      <c r="B15" s="15" t="s">
        <v>154</v>
      </c>
      <c r="C15" s="33" t="s">
        <v>165</v>
      </c>
      <c r="D15" s="33" t="s">
        <v>95</v>
      </c>
      <c r="E15" s="34">
        <v>6.1350999999999996E-2</v>
      </c>
      <c r="F15" s="35">
        <v>755000000</v>
      </c>
      <c r="G15" s="35">
        <v>52351003.549999997</v>
      </c>
      <c r="H15" s="35">
        <v>31926.23</v>
      </c>
      <c r="I15" s="35">
        <v>5522093.2799999937</v>
      </c>
      <c r="J15" s="36">
        <v>46828910.270000003</v>
      </c>
      <c r="K15" s="36">
        <v>45089838.494554915</v>
      </c>
      <c r="L15" s="37">
        <v>0.75131925244872411</v>
      </c>
      <c r="M15" s="38">
        <v>49153</v>
      </c>
    </row>
    <row r="16" spans="1:13" x14ac:dyDescent="0.2">
      <c r="A16" s="26"/>
      <c r="B16" s="15" t="s">
        <v>155</v>
      </c>
      <c r="C16" s="39" t="s">
        <v>166</v>
      </c>
      <c r="D16" s="40" t="s">
        <v>95</v>
      </c>
      <c r="E16" s="41">
        <v>8.4350999999999995E-2</v>
      </c>
      <c r="F16" s="42">
        <v>15500000</v>
      </c>
      <c r="G16" s="42">
        <v>15500000</v>
      </c>
      <c r="H16" s="42">
        <v>14528.44</v>
      </c>
      <c r="I16" s="42">
        <v>0</v>
      </c>
      <c r="J16" s="43">
        <v>15500000</v>
      </c>
      <c r="K16" s="43">
        <v>15500000</v>
      </c>
      <c r="L16" s="44">
        <v>0.24868074755127592</v>
      </c>
      <c r="M16" s="45">
        <v>51865</v>
      </c>
    </row>
    <row r="17" spans="1:14" x14ac:dyDescent="0.2">
      <c r="A17" s="46"/>
      <c r="B17" s="47"/>
      <c r="C17" s="48"/>
      <c r="D17" s="49"/>
      <c r="E17" s="50"/>
      <c r="F17" s="51"/>
      <c r="G17" s="51"/>
      <c r="H17" s="51"/>
      <c r="I17" s="51"/>
      <c r="J17" s="52"/>
      <c r="K17" s="52"/>
      <c r="L17" s="53"/>
      <c r="M17" s="54"/>
    </row>
    <row r="18" spans="1:14" x14ac:dyDescent="0.2">
      <c r="A18" s="46"/>
      <c r="B18" s="55" t="s">
        <v>35</v>
      </c>
      <c r="C18" s="56"/>
      <c r="D18" s="57"/>
      <c r="E18" s="58"/>
      <c r="F18" s="59">
        <v>770500000</v>
      </c>
      <c r="G18" s="59">
        <v>67851003.549999997</v>
      </c>
      <c r="H18" s="59">
        <v>46454.67</v>
      </c>
      <c r="I18" s="59">
        <v>5522093.2799999937</v>
      </c>
      <c r="J18" s="59">
        <v>62328910.270000003</v>
      </c>
      <c r="K18" s="59">
        <v>60589838.494554915</v>
      </c>
      <c r="L18" s="60">
        <v>1.0000000000000002</v>
      </c>
      <c r="M18" s="61"/>
    </row>
    <row r="19" spans="1:14" s="65" customFormat="1" ht="11.25" x14ac:dyDescent="0.2">
      <c r="A19" s="62" t="s">
        <v>12</v>
      </c>
      <c r="B19" s="63"/>
      <c r="C19" s="64"/>
      <c r="E19" s="63"/>
      <c r="F19" s="63"/>
      <c r="G19" s="66">
        <v>0</v>
      </c>
      <c r="H19" s="66"/>
      <c r="I19" s="67"/>
      <c r="J19" s="66">
        <v>0</v>
      </c>
      <c r="K19" s="66"/>
      <c r="M19" s="68"/>
    </row>
    <row r="20" spans="1:14" s="65" customFormat="1" ht="12" thickBot="1" x14ac:dyDescent="0.25">
      <c r="A20" s="69" t="s">
        <v>13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1"/>
    </row>
    <row r="21" spans="1:14" s="65" customFormat="1" ht="12" thickBot="1" x14ac:dyDescent="0.25"/>
    <row r="22" spans="1:14" s="65" customFormat="1" ht="15.75" x14ac:dyDescent="0.25">
      <c r="A22" s="22" t="s">
        <v>121</v>
      </c>
      <c r="B22" s="24"/>
      <c r="C22" s="24"/>
      <c r="D22" s="24"/>
      <c r="E22" s="24"/>
      <c r="F22" s="24"/>
      <c r="G22" s="24"/>
      <c r="H22" s="25"/>
      <c r="J22"/>
      <c r="K22"/>
      <c r="L22"/>
      <c r="M22"/>
      <c r="N22"/>
    </row>
    <row r="23" spans="1:14" s="65" customFormat="1" x14ac:dyDescent="0.2">
      <c r="A23" s="26"/>
      <c r="B23" s="15"/>
      <c r="C23" s="15"/>
      <c r="D23" s="15"/>
      <c r="E23" s="15"/>
      <c r="F23" s="15"/>
      <c r="G23" s="15"/>
      <c r="H23" s="27"/>
      <c r="J23"/>
      <c r="K23"/>
      <c r="L23"/>
      <c r="M23"/>
      <c r="N23"/>
    </row>
    <row r="24" spans="1:14" s="65" customFormat="1" x14ac:dyDescent="0.2">
      <c r="A24" s="72"/>
      <c r="B24" s="73"/>
      <c r="C24" s="73"/>
      <c r="D24" s="73"/>
      <c r="E24" s="73"/>
      <c r="F24" s="74" t="s">
        <v>15</v>
      </c>
      <c r="G24" s="74" t="s">
        <v>17</v>
      </c>
      <c r="H24" s="75" t="s">
        <v>16</v>
      </c>
      <c r="J24"/>
      <c r="K24"/>
      <c r="L24"/>
      <c r="M24"/>
      <c r="N24"/>
    </row>
    <row r="25" spans="1:14" s="65" customFormat="1" x14ac:dyDescent="0.2">
      <c r="A25" s="26"/>
      <c r="B25" s="1" t="s">
        <v>208</v>
      </c>
      <c r="C25" s="15"/>
      <c r="D25" s="15"/>
      <c r="E25" s="15"/>
      <c r="F25" s="76">
        <v>1176783</v>
      </c>
      <c r="G25" s="77">
        <v>0</v>
      </c>
      <c r="H25" s="78">
        <v>1176783</v>
      </c>
      <c r="J25"/>
      <c r="K25"/>
      <c r="L25"/>
      <c r="M25"/>
      <c r="N25"/>
    </row>
    <row r="26" spans="1:14" s="65" customFormat="1" x14ac:dyDescent="0.2">
      <c r="A26" s="26"/>
      <c r="B26" s="15" t="s">
        <v>162</v>
      </c>
      <c r="C26" s="15"/>
      <c r="D26" s="15"/>
      <c r="E26" s="15"/>
      <c r="F26" s="79">
        <v>1176783</v>
      </c>
      <c r="G26" s="77">
        <v>0</v>
      </c>
      <c r="H26" s="80">
        <v>1176783</v>
      </c>
      <c r="J26"/>
      <c r="K26"/>
      <c r="L26"/>
      <c r="M26"/>
      <c r="N26"/>
    </row>
    <row r="27" spans="1:14" s="65" customFormat="1" x14ac:dyDescent="0.2">
      <c r="A27" s="26"/>
      <c r="B27" s="15"/>
      <c r="C27" s="15"/>
      <c r="D27" s="15"/>
      <c r="E27" s="15"/>
      <c r="F27" s="79"/>
      <c r="G27" s="77"/>
      <c r="H27" s="80"/>
      <c r="J27"/>
      <c r="K27"/>
      <c r="L27"/>
      <c r="M27"/>
      <c r="N27"/>
    </row>
    <row r="28" spans="1:14" s="65" customFormat="1" x14ac:dyDescent="0.2">
      <c r="A28" s="26"/>
      <c r="B28" s="15" t="s">
        <v>156</v>
      </c>
      <c r="C28" s="15"/>
      <c r="D28" s="15"/>
      <c r="E28" s="15"/>
      <c r="F28" s="79">
        <v>0</v>
      </c>
      <c r="G28" s="77">
        <v>0</v>
      </c>
      <c r="H28" s="80">
        <v>0</v>
      </c>
      <c r="J28"/>
      <c r="K28"/>
      <c r="L28"/>
      <c r="M28"/>
      <c r="N28"/>
    </row>
    <row r="29" spans="1:14" s="65" customFormat="1" x14ac:dyDescent="0.2">
      <c r="A29" s="26"/>
      <c r="B29" s="15" t="s">
        <v>157</v>
      </c>
      <c r="C29" s="15"/>
      <c r="D29" s="15"/>
      <c r="E29" s="15"/>
      <c r="F29" s="79">
        <v>6011450.1299999999</v>
      </c>
      <c r="G29" s="77">
        <v>-3778422.3</v>
      </c>
      <c r="H29" s="80">
        <v>2233027.83</v>
      </c>
      <c r="J29"/>
      <c r="K29"/>
      <c r="L29"/>
      <c r="M29"/>
      <c r="N29"/>
    </row>
    <row r="30" spans="1:14" s="65" customFormat="1" x14ac:dyDescent="0.2">
      <c r="A30" s="26"/>
      <c r="B30" s="1" t="s">
        <v>204</v>
      </c>
      <c r="C30" s="15"/>
      <c r="D30" s="15"/>
      <c r="E30" s="15"/>
      <c r="F30" s="79">
        <v>0</v>
      </c>
      <c r="G30" s="77">
        <v>0</v>
      </c>
      <c r="H30" s="80">
        <v>0</v>
      </c>
      <c r="J30"/>
      <c r="K30"/>
      <c r="L30"/>
      <c r="M30"/>
      <c r="N30"/>
    </row>
    <row r="31" spans="1:14" s="65" customFormat="1" x14ac:dyDescent="0.2">
      <c r="A31" s="26"/>
      <c r="B31" s="1" t="s">
        <v>205</v>
      </c>
      <c r="C31" s="15"/>
      <c r="D31" s="15"/>
      <c r="E31" s="15"/>
      <c r="F31" s="79">
        <v>0</v>
      </c>
      <c r="G31" s="77">
        <v>0</v>
      </c>
      <c r="H31" s="80">
        <v>0</v>
      </c>
      <c r="J31"/>
      <c r="K31"/>
      <c r="L31"/>
      <c r="M31"/>
      <c r="N31"/>
    </row>
    <row r="32" spans="1:14" s="65" customFormat="1" x14ac:dyDescent="0.2">
      <c r="A32" s="26"/>
      <c r="B32" s="15"/>
      <c r="C32" s="15"/>
      <c r="D32" s="15"/>
      <c r="E32" s="15"/>
      <c r="F32" s="79"/>
      <c r="G32" s="77"/>
      <c r="H32" s="80"/>
      <c r="J32"/>
      <c r="K32"/>
      <c r="L32"/>
      <c r="M32"/>
      <c r="N32"/>
    </row>
    <row r="33" spans="1:14" s="65" customFormat="1" x14ac:dyDescent="0.2">
      <c r="A33" s="26"/>
      <c r="B33" s="81" t="s">
        <v>20</v>
      </c>
      <c r="C33" s="15"/>
      <c r="D33" s="15"/>
      <c r="E33" s="15"/>
      <c r="F33" s="79">
        <v>7188233.1299999999</v>
      </c>
      <c r="G33" s="77">
        <v>-3778422.3</v>
      </c>
      <c r="H33" s="80">
        <v>3409810.83</v>
      </c>
      <c r="J33"/>
      <c r="K33"/>
      <c r="L33"/>
      <c r="M33"/>
      <c r="N33"/>
    </row>
    <row r="34" spans="1:14" s="65" customFormat="1" x14ac:dyDescent="0.2">
      <c r="A34" s="26"/>
      <c r="B34" s="15"/>
      <c r="C34" s="15"/>
      <c r="D34" s="15"/>
      <c r="E34" s="15"/>
      <c r="F34" s="82"/>
      <c r="G34" s="82"/>
      <c r="H34" s="27"/>
      <c r="J34"/>
      <c r="K34"/>
      <c r="L34"/>
      <c r="M34"/>
      <c r="N34"/>
    </row>
    <row r="35" spans="1:14" s="65" customFormat="1" x14ac:dyDescent="0.2">
      <c r="A35" s="62" t="s">
        <v>12</v>
      </c>
      <c r="B35" s="63"/>
      <c r="C35" s="63"/>
      <c r="D35" s="63"/>
      <c r="E35" s="63"/>
      <c r="F35" s="63"/>
      <c r="G35" s="63"/>
      <c r="H35" s="68"/>
      <c r="J35"/>
      <c r="K35"/>
      <c r="L35"/>
      <c r="M35"/>
      <c r="N35"/>
    </row>
    <row r="36" spans="1:14" s="65" customFormat="1" ht="13.5" thickBot="1" x14ac:dyDescent="0.25">
      <c r="A36" s="69" t="s">
        <v>13</v>
      </c>
      <c r="B36" s="70"/>
      <c r="C36" s="70"/>
      <c r="D36" s="70"/>
      <c r="E36" s="70"/>
      <c r="F36" s="70"/>
      <c r="G36" s="70"/>
      <c r="H36" s="71"/>
      <c r="J36"/>
      <c r="K36"/>
      <c r="L36"/>
      <c r="M36"/>
      <c r="N36"/>
    </row>
    <row r="37" spans="1:14" s="65" customFormat="1" ht="13.5" thickBot="1" x14ac:dyDescent="0.25">
      <c r="A37" s="15"/>
      <c r="B37" s="15"/>
      <c r="C37" s="15"/>
      <c r="D37" s="15"/>
      <c r="E37" s="15"/>
      <c r="F37" s="15"/>
      <c r="G37" s="15"/>
      <c r="H37" s="15"/>
      <c r="J37" s="15"/>
      <c r="K37" s="83"/>
      <c r="L37"/>
      <c r="M37"/>
      <c r="N37"/>
    </row>
    <row r="38" spans="1:14" s="65" customFormat="1" ht="15.75" x14ac:dyDescent="0.25">
      <c r="A38" s="22" t="s">
        <v>122</v>
      </c>
      <c r="B38" s="24"/>
      <c r="C38" s="24"/>
      <c r="D38" s="24"/>
      <c r="E38" s="24"/>
      <c r="F38" s="24"/>
      <c r="G38" s="24"/>
      <c r="H38" s="24"/>
      <c r="I38" s="25"/>
      <c r="K38" s="22" t="s">
        <v>138</v>
      </c>
      <c r="L38" s="84"/>
      <c r="M38" s="25"/>
      <c r="N38"/>
    </row>
    <row r="39" spans="1:14" s="65" customFormat="1" x14ac:dyDescent="0.2">
      <c r="A39" s="26"/>
      <c r="B39" s="15"/>
      <c r="C39" s="15"/>
      <c r="D39" s="15"/>
      <c r="E39" s="15"/>
      <c r="F39" s="85" t="s">
        <v>51</v>
      </c>
      <c r="G39" s="86"/>
      <c r="H39" s="85" t="s">
        <v>51</v>
      </c>
      <c r="I39" s="87" t="s">
        <v>225</v>
      </c>
      <c r="K39" s="26"/>
      <c r="M39" s="27"/>
      <c r="N39"/>
    </row>
    <row r="40" spans="1:14" s="65" customFormat="1" x14ac:dyDescent="0.2">
      <c r="A40" s="72"/>
      <c r="B40" s="73"/>
      <c r="C40" s="73"/>
      <c r="D40" s="73"/>
      <c r="E40" s="73"/>
      <c r="F40" s="85" t="s">
        <v>15</v>
      </c>
      <c r="G40" s="86" t="s">
        <v>17</v>
      </c>
      <c r="H40" s="85" t="s">
        <v>16</v>
      </c>
      <c r="I40" s="87" t="s">
        <v>224</v>
      </c>
      <c r="K40" s="72"/>
      <c r="L40" s="88"/>
      <c r="M40" s="75"/>
      <c r="N40"/>
    </row>
    <row r="41" spans="1:14" s="65" customFormat="1" x14ac:dyDescent="0.2">
      <c r="A41" s="89"/>
      <c r="B41" s="90" t="s">
        <v>36</v>
      </c>
      <c r="C41" s="91"/>
      <c r="D41" s="91"/>
      <c r="E41" s="91"/>
      <c r="F41" s="92"/>
      <c r="G41" s="93"/>
      <c r="H41" s="92"/>
      <c r="I41" s="94"/>
      <c r="K41" s="95" t="s">
        <v>139</v>
      </c>
      <c r="L41" s="96"/>
      <c r="M41" s="97">
        <v>86295682.319999993</v>
      </c>
      <c r="N41"/>
    </row>
    <row r="42" spans="1:14" s="65" customFormat="1" x14ac:dyDescent="0.2">
      <c r="A42" s="26"/>
      <c r="B42" s="15" t="s">
        <v>37</v>
      </c>
      <c r="C42" s="15"/>
      <c r="D42" s="15"/>
      <c r="E42" s="15"/>
      <c r="F42" s="98">
        <v>86295682.319999993</v>
      </c>
      <c r="G42" s="99">
        <v>-2308740.9199999869</v>
      </c>
      <c r="H42" s="98">
        <v>83986941.400000006</v>
      </c>
      <c r="I42" s="100">
        <v>83986941.400000006</v>
      </c>
      <c r="K42" s="101" t="s">
        <v>140</v>
      </c>
      <c r="L42" s="102"/>
      <c r="M42" s="97">
        <v>17155.079999999998</v>
      </c>
      <c r="N42"/>
    </row>
    <row r="43" spans="1:14" s="65" customFormat="1" x14ac:dyDescent="0.2">
      <c r="A43" s="26"/>
      <c r="B43" s="15" t="s">
        <v>100</v>
      </c>
      <c r="C43" s="15"/>
      <c r="D43" s="15"/>
      <c r="E43" s="15"/>
      <c r="F43" s="98">
        <v>-133686.70000000001</v>
      </c>
      <c r="G43" s="99">
        <v>0</v>
      </c>
      <c r="H43" s="98">
        <v>-133686.70000000001</v>
      </c>
      <c r="I43" s="100">
        <v>-133686.70000000001</v>
      </c>
      <c r="K43" s="101" t="s">
        <v>82</v>
      </c>
      <c r="L43" s="102"/>
      <c r="M43" s="97">
        <v>-592443.01</v>
      </c>
      <c r="N43"/>
    </row>
    <row r="44" spans="1:14" s="65" customFormat="1" x14ac:dyDescent="0.2">
      <c r="A44" s="26"/>
      <c r="B44" s="15" t="s">
        <v>103</v>
      </c>
      <c r="C44" s="15"/>
      <c r="D44" s="15"/>
      <c r="E44" s="15"/>
      <c r="F44" s="98">
        <v>4608872.4400000004</v>
      </c>
      <c r="G44" s="99">
        <v>99367.80999999959</v>
      </c>
      <c r="H44" s="98">
        <v>4708240.25</v>
      </c>
      <c r="I44" s="100">
        <v>4708240.25</v>
      </c>
      <c r="K44" s="101" t="s">
        <v>142</v>
      </c>
      <c r="L44" s="102"/>
      <c r="M44" s="97">
        <v>-44569.63</v>
      </c>
      <c r="N44"/>
    </row>
    <row r="45" spans="1:14" s="65" customFormat="1" x14ac:dyDescent="0.2">
      <c r="A45" s="26"/>
      <c r="B45" s="15" t="s">
        <v>43</v>
      </c>
      <c r="C45" s="15"/>
      <c r="D45" s="15"/>
      <c r="E45" s="15"/>
      <c r="F45" s="98">
        <v>0</v>
      </c>
      <c r="G45" s="99">
        <v>0</v>
      </c>
      <c r="H45" s="98">
        <v>0</v>
      </c>
      <c r="I45" s="100">
        <v>0</v>
      </c>
      <c r="K45" s="101" t="s">
        <v>141</v>
      </c>
      <c r="L45" s="102"/>
      <c r="M45" s="97">
        <v>-1684929.05</v>
      </c>
      <c r="N45"/>
    </row>
    <row r="46" spans="1:14" s="65" customFormat="1" x14ac:dyDescent="0.2">
      <c r="A46" s="26"/>
      <c r="B46" s="15" t="s">
        <v>44</v>
      </c>
      <c r="C46" s="15"/>
      <c r="D46" s="15"/>
      <c r="E46" s="15"/>
      <c r="F46" s="98">
        <v>478453.22</v>
      </c>
      <c r="G46" s="99">
        <v>214077.45999999996</v>
      </c>
      <c r="H46" s="98">
        <v>692530.67999999993</v>
      </c>
      <c r="I46" s="100">
        <v>692530.67999999993</v>
      </c>
      <c r="K46" s="101" t="s">
        <v>167</v>
      </c>
      <c r="L46" s="102"/>
      <c r="M46" s="97">
        <v>0</v>
      </c>
      <c r="N46"/>
    </row>
    <row r="47" spans="1:14" s="65" customFormat="1" x14ac:dyDescent="0.2">
      <c r="A47" s="26"/>
      <c r="B47" s="1" t="s">
        <v>249</v>
      </c>
      <c r="C47" s="15"/>
      <c r="D47" s="15"/>
      <c r="E47" s="15"/>
      <c r="F47" s="98">
        <v>0</v>
      </c>
      <c r="G47" s="99">
        <v>643804.14</v>
      </c>
      <c r="H47" s="98">
        <v>643804.14</v>
      </c>
      <c r="I47" s="100">
        <v>643804.14</v>
      </c>
      <c r="K47" s="103" t="s">
        <v>226</v>
      </c>
      <c r="L47" s="102"/>
      <c r="M47" s="97">
        <v>0</v>
      </c>
      <c r="N47"/>
    </row>
    <row r="48" spans="1:14" s="65" customFormat="1" x14ac:dyDescent="0.2">
      <c r="A48" s="26"/>
      <c r="B48" s="15" t="s">
        <v>45</v>
      </c>
      <c r="C48" s="15"/>
      <c r="D48" s="15"/>
      <c r="E48" s="15"/>
      <c r="F48" s="98">
        <v>7188233.1299999999</v>
      </c>
      <c r="G48" s="99">
        <v>-3778422.3</v>
      </c>
      <c r="H48" s="98">
        <v>3409810.83</v>
      </c>
      <c r="I48" s="100">
        <v>1176783</v>
      </c>
      <c r="K48" s="101" t="s">
        <v>143</v>
      </c>
      <c r="L48" s="102"/>
      <c r="M48" s="97">
        <v>0</v>
      </c>
      <c r="N48"/>
    </row>
    <row r="49" spans="1:14" s="65" customFormat="1" x14ac:dyDescent="0.2">
      <c r="A49" s="26"/>
      <c r="B49" s="15" t="s">
        <v>102</v>
      </c>
      <c r="C49" s="15"/>
      <c r="D49" s="15"/>
      <c r="E49" s="15"/>
      <c r="F49" s="98">
        <v>0</v>
      </c>
      <c r="G49" s="99">
        <v>0</v>
      </c>
      <c r="H49" s="98">
        <v>0</v>
      </c>
      <c r="I49" s="100">
        <v>0</v>
      </c>
      <c r="K49" s="101" t="s">
        <v>144</v>
      </c>
      <c r="L49" s="102"/>
      <c r="M49" s="97">
        <v>0</v>
      </c>
      <c r="N49"/>
    </row>
    <row r="50" spans="1:14" s="65" customFormat="1" x14ac:dyDescent="0.2">
      <c r="A50" s="26"/>
      <c r="B50" s="15" t="s">
        <v>101</v>
      </c>
      <c r="C50" s="15"/>
      <c r="D50" s="15"/>
      <c r="E50" s="15"/>
      <c r="F50" s="104">
        <v>0</v>
      </c>
      <c r="G50" s="105">
        <v>0</v>
      </c>
      <c r="H50" s="104">
        <v>0</v>
      </c>
      <c r="I50" s="106">
        <v>0</v>
      </c>
      <c r="K50" s="101" t="s">
        <v>145</v>
      </c>
      <c r="L50" s="102"/>
      <c r="M50" s="97">
        <v>-1401.68</v>
      </c>
      <c r="N50"/>
    </row>
    <row r="51" spans="1:14" s="65" customFormat="1" x14ac:dyDescent="0.2">
      <c r="A51" s="26"/>
      <c r="B51" s="81" t="s">
        <v>24</v>
      </c>
      <c r="C51" s="15"/>
      <c r="D51" s="15"/>
      <c r="E51" s="15"/>
      <c r="F51" s="98">
        <v>98437554.409999982</v>
      </c>
      <c r="G51" s="99">
        <v>-5129913.8099999726</v>
      </c>
      <c r="H51" s="98">
        <v>93307640.600000009</v>
      </c>
      <c r="I51" s="100">
        <v>91074612.770000011</v>
      </c>
      <c r="J51" s="107"/>
      <c r="K51" s="108" t="s">
        <v>146</v>
      </c>
      <c r="L51" s="109"/>
      <c r="M51" s="110">
        <v>-2552.63</v>
      </c>
    </row>
    <row r="52" spans="1:14" s="65" customFormat="1" x14ac:dyDescent="0.2">
      <c r="A52" s="26"/>
      <c r="B52" s="81"/>
      <c r="C52" s="15"/>
      <c r="D52" s="15"/>
      <c r="E52" s="15"/>
      <c r="F52" s="98"/>
      <c r="G52" s="99"/>
      <c r="H52" s="98"/>
      <c r="I52" s="100"/>
      <c r="J52" s="111"/>
      <c r="K52" s="95" t="s">
        <v>147</v>
      </c>
      <c r="L52" s="63"/>
      <c r="M52" s="112">
        <v>83986941.399999991</v>
      </c>
      <c r="N52" s="113"/>
    </row>
    <row r="53" spans="1:14" s="65" customFormat="1" x14ac:dyDescent="0.2">
      <c r="A53" s="26"/>
      <c r="B53" s="81" t="s">
        <v>38</v>
      </c>
      <c r="C53" s="15"/>
      <c r="D53" s="15"/>
      <c r="E53" s="15"/>
      <c r="F53" s="98"/>
      <c r="G53" s="99"/>
      <c r="H53" s="98"/>
      <c r="I53" s="100"/>
      <c r="J53" s="111"/>
      <c r="K53" s="114"/>
      <c r="L53" s="115"/>
      <c r="M53" s="106"/>
    </row>
    <row r="54" spans="1:14" s="65" customFormat="1" x14ac:dyDescent="0.2">
      <c r="A54" s="26"/>
      <c r="B54" s="15" t="s">
        <v>39</v>
      </c>
      <c r="C54" s="15"/>
      <c r="D54" s="15"/>
      <c r="E54" s="15"/>
      <c r="F54" s="98">
        <v>52351003.549999997</v>
      </c>
      <c r="G54" s="99">
        <v>-5522093.2799999937</v>
      </c>
      <c r="H54" s="98">
        <v>46828910.270000003</v>
      </c>
      <c r="I54" s="100">
        <v>45089838.494554915</v>
      </c>
      <c r="J54" s="111"/>
      <c r="K54" s="62"/>
      <c r="M54" s="100"/>
    </row>
    <row r="55" spans="1:14" s="65" customFormat="1" ht="13.5" thickBot="1" x14ac:dyDescent="0.25">
      <c r="A55" s="26"/>
      <c r="B55" s="15" t="s">
        <v>46</v>
      </c>
      <c r="C55" s="15"/>
      <c r="D55" s="15"/>
      <c r="E55" s="15"/>
      <c r="F55" s="98">
        <v>8921.6299999999992</v>
      </c>
      <c r="G55" s="99">
        <v>23004.6</v>
      </c>
      <c r="H55" s="98">
        <v>31926.23</v>
      </c>
      <c r="I55" s="100">
        <v>0</v>
      </c>
      <c r="J55" s="111"/>
      <c r="K55" s="116"/>
      <c r="L55" s="70"/>
      <c r="M55" s="117"/>
    </row>
    <row r="56" spans="1:14" s="65" customFormat="1" x14ac:dyDescent="0.2">
      <c r="A56" s="26"/>
      <c r="B56" s="15" t="s">
        <v>47</v>
      </c>
      <c r="C56" s="15"/>
      <c r="D56" s="15"/>
      <c r="E56" s="15"/>
      <c r="F56" s="98">
        <v>15500000</v>
      </c>
      <c r="G56" s="99">
        <v>0</v>
      </c>
      <c r="H56" s="98">
        <v>15500000</v>
      </c>
      <c r="I56" s="100">
        <v>15500000</v>
      </c>
      <c r="J56" s="1"/>
      <c r="K56"/>
    </row>
    <row r="57" spans="1:14" s="65" customFormat="1" x14ac:dyDescent="0.2">
      <c r="A57" s="26"/>
      <c r="B57" s="15" t="s">
        <v>48</v>
      </c>
      <c r="C57" s="15"/>
      <c r="D57" s="15"/>
      <c r="E57" s="15"/>
      <c r="F57" s="98">
        <v>3631.78</v>
      </c>
      <c r="G57" s="99">
        <v>10896.66</v>
      </c>
      <c r="H57" s="98">
        <v>14528.44</v>
      </c>
      <c r="I57" s="100">
        <v>0</v>
      </c>
      <c r="J57" s="1"/>
      <c r="K57"/>
    </row>
    <row r="58" spans="1:14" s="65" customFormat="1" x14ac:dyDescent="0.2">
      <c r="A58" s="26"/>
      <c r="B58" s="15" t="s">
        <v>104</v>
      </c>
      <c r="C58" s="15"/>
      <c r="D58" s="15"/>
      <c r="E58" s="15"/>
      <c r="F58" s="98">
        <v>0</v>
      </c>
      <c r="G58" s="99">
        <v>0</v>
      </c>
      <c r="H58" s="98">
        <v>0</v>
      </c>
      <c r="I58" s="100">
        <v>0</v>
      </c>
      <c r="J58" s="1"/>
      <c r="K58"/>
    </row>
    <row r="59" spans="1:14" s="65" customFormat="1" x14ac:dyDescent="0.2">
      <c r="A59" s="26"/>
      <c r="B59" s="15" t="s">
        <v>105</v>
      </c>
      <c r="C59" s="15"/>
      <c r="D59" s="15"/>
      <c r="E59" s="15"/>
      <c r="F59" s="98">
        <v>0</v>
      </c>
      <c r="G59" s="99">
        <v>0</v>
      </c>
      <c r="H59" s="98">
        <v>0</v>
      </c>
      <c r="I59" s="100">
        <v>0</v>
      </c>
      <c r="J59" s="1"/>
      <c r="K59"/>
    </row>
    <row r="60" spans="1:14" s="65" customFormat="1" x14ac:dyDescent="0.2">
      <c r="A60" s="26"/>
      <c r="B60" s="15" t="s">
        <v>106</v>
      </c>
      <c r="C60" s="15"/>
      <c r="D60" s="15"/>
      <c r="E60" s="15"/>
      <c r="F60" s="98">
        <v>0</v>
      </c>
      <c r="G60" s="99">
        <v>0</v>
      </c>
      <c r="H60" s="98">
        <v>0</v>
      </c>
      <c r="I60" s="100">
        <v>0</v>
      </c>
      <c r="J60" s="1"/>
      <c r="K60"/>
    </row>
    <row r="61" spans="1:14" s="65" customFormat="1" x14ac:dyDescent="0.2">
      <c r="A61" s="26"/>
      <c r="B61" s="15" t="s">
        <v>107</v>
      </c>
      <c r="C61" s="15"/>
      <c r="D61" s="15"/>
      <c r="E61" s="15"/>
      <c r="F61" s="98">
        <v>0</v>
      </c>
      <c r="G61" s="99">
        <v>0</v>
      </c>
      <c r="H61" s="98">
        <v>0</v>
      </c>
      <c r="I61" s="100">
        <v>0</v>
      </c>
      <c r="J61" s="1"/>
      <c r="K61"/>
    </row>
    <row r="62" spans="1:14" s="65" customFormat="1" x14ac:dyDescent="0.2">
      <c r="A62" s="26"/>
      <c r="B62" s="15" t="s">
        <v>108</v>
      </c>
      <c r="C62" s="15"/>
      <c r="D62" s="15"/>
      <c r="E62" s="15"/>
      <c r="F62" s="104">
        <v>-67300.600000000006</v>
      </c>
      <c r="G62" s="105">
        <v>239114.03</v>
      </c>
      <c r="H62" s="104">
        <v>171813.43</v>
      </c>
      <c r="I62" s="106">
        <v>171813.43</v>
      </c>
      <c r="J62" s="1"/>
      <c r="K62"/>
    </row>
    <row r="63" spans="1:14" s="65" customFormat="1" x14ac:dyDescent="0.2">
      <c r="A63" s="26"/>
      <c r="B63" s="81" t="s">
        <v>40</v>
      </c>
      <c r="C63" s="81"/>
      <c r="D63" s="81"/>
      <c r="E63" s="81"/>
      <c r="F63" s="98">
        <v>67796256.360000014</v>
      </c>
      <c r="G63" s="99">
        <v>-5249077.990000017</v>
      </c>
      <c r="H63" s="118">
        <v>62547178.369999997</v>
      </c>
      <c r="I63" s="100">
        <v>60761651.924554914</v>
      </c>
      <c r="J63" s="107"/>
      <c r="K63"/>
    </row>
    <row r="64" spans="1:14" s="65" customFormat="1" x14ac:dyDescent="0.2">
      <c r="A64" s="26"/>
      <c r="B64" s="15"/>
      <c r="C64" s="15"/>
      <c r="D64" s="15"/>
      <c r="E64" s="15"/>
      <c r="F64" s="82"/>
      <c r="G64" s="119"/>
      <c r="H64" s="82"/>
      <c r="I64" s="120"/>
      <c r="J64" s="1"/>
      <c r="K64"/>
    </row>
    <row r="65" spans="1:15" s="65" customFormat="1" x14ac:dyDescent="0.2">
      <c r="A65" s="26"/>
      <c r="B65" s="15" t="s">
        <v>25</v>
      </c>
      <c r="C65" s="15"/>
      <c r="D65" s="15"/>
      <c r="E65" s="15"/>
      <c r="F65" s="121">
        <v>1.8825703201663739</v>
      </c>
      <c r="G65" s="122"/>
      <c r="H65" s="121">
        <v>1.9940174840882325</v>
      </c>
      <c r="I65" s="123">
        <v>2.0228127337607207</v>
      </c>
      <c r="J65" s="1"/>
      <c r="K65"/>
    </row>
    <row r="66" spans="1:15" s="65" customFormat="1" x14ac:dyDescent="0.2">
      <c r="A66" s="46"/>
      <c r="B66" s="47" t="s">
        <v>26</v>
      </c>
      <c r="C66" s="47"/>
      <c r="D66" s="47"/>
      <c r="E66" s="47"/>
      <c r="F66" s="121">
        <v>1.4524915215997245</v>
      </c>
      <c r="G66" s="124"/>
      <c r="H66" s="125">
        <v>1.498048586807996</v>
      </c>
      <c r="I66" s="126">
        <v>1.5053398678096281</v>
      </c>
      <c r="J66" s="1"/>
      <c r="K66"/>
    </row>
    <row r="67" spans="1:15" s="65" customFormat="1" x14ac:dyDescent="0.2">
      <c r="A67" s="62" t="s">
        <v>12</v>
      </c>
      <c r="B67" s="63"/>
      <c r="C67" s="63"/>
      <c r="D67" s="63"/>
      <c r="E67" s="63"/>
      <c r="F67" s="63"/>
      <c r="G67" s="63"/>
      <c r="I67" s="68"/>
      <c r="J67"/>
      <c r="K67"/>
    </row>
    <row r="68" spans="1:15" s="65" customFormat="1" ht="13.5" thickBot="1" x14ac:dyDescent="0.25">
      <c r="A68" s="69" t="s">
        <v>13</v>
      </c>
      <c r="B68" s="70"/>
      <c r="C68" s="70"/>
      <c r="D68" s="70"/>
      <c r="E68" s="70"/>
      <c r="F68" s="70"/>
      <c r="G68" s="70"/>
      <c r="H68" s="70"/>
      <c r="I68" s="71"/>
      <c r="J68"/>
      <c r="K68"/>
      <c r="L68"/>
      <c r="M68"/>
      <c r="N68"/>
    </row>
    <row r="69" spans="1:15" ht="13.5" thickBot="1" x14ac:dyDescent="0.25">
      <c r="J69"/>
      <c r="K69"/>
      <c r="L69"/>
      <c r="M69"/>
      <c r="N69"/>
    </row>
    <row r="70" spans="1:15" ht="15.75" x14ac:dyDescent="0.25">
      <c r="A70" s="22" t="s">
        <v>118</v>
      </c>
      <c r="B70" s="23"/>
      <c r="C70" s="24"/>
      <c r="D70" s="24"/>
      <c r="E70" s="24"/>
      <c r="F70" s="24"/>
      <c r="G70" s="24"/>
      <c r="H70" s="25"/>
      <c r="J70"/>
      <c r="K70"/>
      <c r="L70"/>
      <c r="M70"/>
      <c r="N70"/>
    </row>
    <row r="71" spans="1:15" x14ac:dyDescent="0.2">
      <c r="A71" s="26"/>
      <c r="H71" s="27"/>
      <c r="J71"/>
      <c r="K71"/>
      <c r="L71"/>
      <c r="M71"/>
      <c r="N71"/>
    </row>
    <row r="72" spans="1:15" s="81" customFormat="1" ht="12.75" customHeight="1" x14ac:dyDescent="0.2">
      <c r="A72" s="72"/>
      <c r="B72" s="73"/>
      <c r="C72" s="73"/>
      <c r="D72" s="73"/>
      <c r="E72" s="73"/>
      <c r="F72" s="73" t="s">
        <v>15</v>
      </c>
      <c r="G72" s="73" t="s">
        <v>17</v>
      </c>
      <c r="H72" s="75" t="s">
        <v>16</v>
      </c>
      <c r="I72" s="15"/>
      <c r="J72"/>
      <c r="K72"/>
      <c r="L72"/>
      <c r="M72"/>
      <c r="N72"/>
      <c r="O72" s="15"/>
    </row>
    <row r="73" spans="1:15" x14ac:dyDescent="0.2">
      <c r="A73" s="89"/>
      <c r="B73" s="91" t="s">
        <v>14</v>
      </c>
      <c r="C73" s="91"/>
      <c r="D73" s="91"/>
      <c r="E73" s="91"/>
      <c r="F73" s="76">
        <v>86295682.319999993</v>
      </c>
      <c r="G73" s="76">
        <v>-2308740.9199999869</v>
      </c>
      <c r="H73" s="127">
        <v>83986941.400000006</v>
      </c>
      <c r="I73" s="128"/>
      <c r="J73"/>
      <c r="K73"/>
      <c r="L73"/>
      <c r="M73"/>
      <c r="N73"/>
    </row>
    <row r="74" spans="1:15" x14ac:dyDescent="0.2">
      <c r="A74" s="26"/>
      <c r="B74" s="15" t="s">
        <v>18</v>
      </c>
      <c r="F74" s="79">
        <v>4608872.4400000004</v>
      </c>
      <c r="G74" s="79">
        <v>99367.80999999959</v>
      </c>
      <c r="H74" s="129">
        <v>4708240.25</v>
      </c>
      <c r="J74"/>
      <c r="K74"/>
      <c r="L74"/>
      <c r="M74"/>
      <c r="N74"/>
    </row>
    <row r="75" spans="1:15" x14ac:dyDescent="0.2">
      <c r="A75" s="26"/>
      <c r="F75" s="79"/>
      <c r="G75" s="79"/>
      <c r="H75" s="129"/>
      <c r="J75"/>
      <c r="K75"/>
      <c r="L75"/>
      <c r="M75"/>
      <c r="N75"/>
    </row>
    <row r="76" spans="1:15" x14ac:dyDescent="0.2">
      <c r="A76" s="26"/>
      <c r="B76" s="81" t="s">
        <v>19</v>
      </c>
      <c r="C76" s="81"/>
      <c r="D76" s="81"/>
      <c r="E76" s="81"/>
      <c r="F76" s="79">
        <v>90904554.75999999</v>
      </c>
      <c r="G76" s="79">
        <v>-2209373.1099999845</v>
      </c>
      <c r="H76" s="129">
        <v>88695181.650000006</v>
      </c>
      <c r="J76"/>
      <c r="K76"/>
      <c r="L76"/>
      <c r="M76"/>
      <c r="N76"/>
    </row>
    <row r="77" spans="1:15" x14ac:dyDescent="0.2">
      <c r="A77" s="26"/>
      <c r="F77" s="79"/>
      <c r="G77" s="79"/>
      <c r="H77" s="129"/>
      <c r="J77"/>
      <c r="K77"/>
      <c r="L77"/>
      <c r="M77"/>
      <c r="N77"/>
    </row>
    <row r="78" spans="1:15" x14ac:dyDescent="0.2">
      <c r="A78" s="26"/>
      <c r="B78" s="15" t="s">
        <v>21</v>
      </c>
      <c r="F78" s="130">
        <v>5.3196661305458796E-2</v>
      </c>
      <c r="G78" s="130"/>
      <c r="H78" s="131">
        <v>5.2649999999999995E-2</v>
      </c>
      <c r="J78"/>
      <c r="K78"/>
      <c r="L78"/>
      <c r="M78"/>
      <c r="N78"/>
    </row>
    <row r="79" spans="1:15" ht="12" customHeight="1" x14ac:dyDescent="0.2">
      <c r="A79" s="26"/>
      <c r="B79" s="15" t="s">
        <v>164</v>
      </c>
      <c r="F79" s="132">
        <v>122.24701596882427</v>
      </c>
      <c r="G79" s="132"/>
      <c r="H79" s="133">
        <v>172</v>
      </c>
      <c r="J79"/>
      <c r="K79"/>
      <c r="L79"/>
      <c r="M79"/>
      <c r="N79"/>
    </row>
    <row r="80" spans="1:15" x14ac:dyDescent="0.2">
      <c r="A80" s="26"/>
      <c r="B80" s="15" t="s">
        <v>22</v>
      </c>
      <c r="F80" s="134">
        <v>9299</v>
      </c>
      <c r="G80" s="134">
        <v>-249</v>
      </c>
      <c r="H80" s="135">
        <v>9050</v>
      </c>
      <c r="J80"/>
      <c r="K80"/>
      <c r="L80"/>
      <c r="M80"/>
      <c r="N80"/>
    </row>
    <row r="81" spans="1:14" x14ac:dyDescent="0.2">
      <c r="A81" s="26"/>
      <c r="B81" s="15" t="s">
        <v>23</v>
      </c>
      <c r="F81" s="134">
        <v>4421</v>
      </c>
      <c r="G81" s="134">
        <v>-126</v>
      </c>
      <c r="H81" s="135">
        <v>4295</v>
      </c>
      <c r="J81"/>
      <c r="K81"/>
      <c r="L81"/>
      <c r="M81"/>
      <c r="N81"/>
    </row>
    <row r="82" spans="1:14" x14ac:dyDescent="0.2">
      <c r="A82" s="46"/>
      <c r="B82" s="47" t="s">
        <v>42</v>
      </c>
      <c r="C82" s="47"/>
      <c r="D82" s="47"/>
      <c r="E82" s="47"/>
      <c r="F82" s="136">
        <v>20561.989314634695</v>
      </c>
      <c r="G82" s="136">
        <v>88.809672559717001</v>
      </c>
      <c r="H82" s="137">
        <v>20650.798987194412</v>
      </c>
      <c r="J82"/>
      <c r="K82"/>
      <c r="L82"/>
      <c r="M82"/>
      <c r="N82"/>
    </row>
    <row r="83" spans="1:14" x14ac:dyDescent="0.2">
      <c r="A83" s="26"/>
      <c r="H83" s="27"/>
      <c r="J83"/>
      <c r="K83"/>
      <c r="L83"/>
      <c r="M83"/>
      <c r="N83"/>
    </row>
    <row r="84" spans="1:14" x14ac:dyDescent="0.2">
      <c r="A84" s="46"/>
      <c r="H84" s="27"/>
      <c r="J84"/>
      <c r="K84"/>
      <c r="L84"/>
      <c r="M84"/>
      <c r="N84"/>
    </row>
    <row r="85" spans="1:14" s="65" customFormat="1" x14ac:dyDescent="0.2">
      <c r="A85" s="62" t="s">
        <v>12</v>
      </c>
      <c r="B85" s="63"/>
      <c r="C85" s="63"/>
      <c r="D85" s="63"/>
      <c r="E85" s="63"/>
      <c r="F85" s="63"/>
      <c r="G85" s="63"/>
      <c r="H85" s="68"/>
      <c r="J85"/>
      <c r="K85"/>
      <c r="L85"/>
      <c r="M85"/>
      <c r="N85"/>
    </row>
    <row r="86" spans="1:14" s="65" customFormat="1" ht="13.5" thickBot="1" x14ac:dyDescent="0.25">
      <c r="A86" s="69" t="s">
        <v>13</v>
      </c>
      <c r="B86" s="70"/>
      <c r="C86" s="70"/>
      <c r="D86" s="70"/>
      <c r="E86" s="70"/>
      <c r="F86" s="70"/>
      <c r="G86" s="70"/>
      <c r="H86" s="71"/>
      <c r="J86"/>
      <c r="K86"/>
      <c r="L86"/>
      <c r="M86"/>
      <c r="N86"/>
    </row>
    <row r="87" spans="1:14" s="65" customFormat="1" ht="12" thickBot="1" x14ac:dyDescent="0.25">
      <c r="J87" s="138"/>
      <c r="K87" s="138"/>
      <c r="L87" s="138"/>
      <c r="M87" s="138"/>
      <c r="N87" s="138"/>
    </row>
    <row r="88" spans="1:14" s="65" customFormat="1" ht="15.75" x14ac:dyDescent="0.25">
      <c r="B88" s="22" t="s">
        <v>120</v>
      </c>
      <c r="C88" s="24"/>
      <c r="D88" s="24"/>
      <c r="E88" s="24"/>
      <c r="F88" s="25"/>
      <c r="H88" s="22" t="s">
        <v>128</v>
      </c>
      <c r="I88" s="139"/>
      <c r="J88" s="139"/>
      <c r="K88" s="139"/>
      <c r="L88" s="140"/>
      <c r="M88" s="138"/>
      <c r="N88" s="138"/>
    </row>
    <row r="89" spans="1:14" s="65" customFormat="1" x14ac:dyDescent="0.2">
      <c r="B89" s="46"/>
      <c r="C89" s="47"/>
      <c r="D89" s="47"/>
      <c r="E89" s="15"/>
      <c r="F89" s="27"/>
      <c r="H89" s="141"/>
      <c r="I89" s="115"/>
      <c r="J89" s="115"/>
      <c r="K89" s="115"/>
      <c r="L89" s="142"/>
      <c r="M89" s="138"/>
      <c r="N89" s="138"/>
    </row>
    <row r="90" spans="1:14" s="65" customFormat="1" x14ac:dyDescent="0.2">
      <c r="B90" s="143"/>
      <c r="C90" s="144"/>
      <c r="D90" s="145"/>
      <c r="E90" s="291" t="s">
        <v>131</v>
      </c>
      <c r="F90" s="292"/>
      <c r="H90" s="146"/>
      <c r="I90" s="147"/>
      <c r="J90" s="147"/>
      <c r="K90" s="147"/>
      <c r="L90" s="148">
        <v>45382</v>
      </c>
      <c r="M90" s="138"/>
      <c r="N90" s="138"/>
    </row>
    <row r="91" spans="1:14" s="65" customFormat="1" x14ac:dyDescent="0.2">
      <c r="B91" s="149" t="s">
        <v>132</v>
      </c>
      <c r="C91" s="150" t="s">
        <v>109</v>
      </c>
      <c r="D91" s="151" t="s">
        <v>97</v>
      </c>
      <c r="E91" s="299" t="s">
        <v>133</v>
      </c>
      <c r="F91" s="300"/>
      <c r="H91" s="152"/>
      <c r="L91" s="153"/>
      <c r="M91" s="138"/>
      <c r="N91" s="138"/>
    </row>
    <row r="92" spans="1:14" s="65" customFormat="1" x14ac:dyDescent="0.2">
      <c r="B92" s="26" t="s">
        <v>98</v>
      </c>
      <c r="C92" s="154">
        <v>23390</v>
      </c>
      <c r="D92" s="155">
        <v>2.7849567575751719E-4</v>
      </c>
      <c r="E92" s="156">
        <v>-1.26</v>
      </c>
      <c r="F92" s="157" t="s">
        <v>134</v>
      </c>
      <c r="H92" s="158" t="s">
        <v>83</v>
      </c>
      <c r="I92"/>
      <c r="J92"/>
      <c r="K92"/>
      <c r="L92" s="159">
        <v>47782.45</v>
      </c>
      <c r="M92" s="138"/>
      <c r="N92" s="138"/>
    </row>
    <row r="93" spans="1:14" s="65" customFormat="1" x14ac:dyDescent="0.2">
      <c r="B93" s="161" t="s">
        <v>99</v>
      </c>
      <c r="C93" s="154">
        <v>0</v>
      </c>
      <c r="D93" s="162">
        <v>0</v>
      </c>
      <c r="E93" s="163">
        <v>0</v>
      </c>
      <c r="F93" s="164" t="s">
        <v>134</v>
      </c>
      <c r="H93" s="158" t="s">
        <v>84</v>
      </c>
      <c r="I93"/>
      <c r="J93"/>
      <c r="K93"/>
      <c r="L93" s="159">
        <v>118531927.58000001</v>
      </c>
      <c r="M93" s="138"/>
      <c r="N93" s="138"/>
    </row>
    <row r="94" spans="1:14" s="65" customFormat="1" x14ac:dyDescent="0.2">
      <c r="B94" s="26" t="s">
        <v>135</v>
      </c>
      <c r="C94" s="165">
        <v>23390</v>
      </c>
      <c r="D94" s="166">
        <v>2.7849567575751719E-4</v>
      </c>
      <c r="E94" s="167"/>
      <c r="F94" s="157"/>
      <c r="H94" s="168" t="s">
        <v>217</v>
      </c>
      <c r="I94"/>
      <c r="J94"/>
      <c r="K94"/>
      <c r="L94" s="159">
        <v>0</v>
      </c>
      <c r="M94" s="138"/>
      <c r="N94" s="138"/>
    </row>
    <row r="95" spans="1:14" s="65" customFormat="1" x14ac:dyDescent="0.2">
      <c r="B95" s="89"/>
      <c r="C95" s="92"/>
      <c r="D95" s="169"/>
      <c r="E95" s="291" t="s">
        <v>131</v>
      </c>
      <c r="F95" s="301"/>
      <c r="H95" s="168" t="s">
        <v>212</v>
      </c>
      <c r="L95" s="159">
        <v>689109286.74000013</v>
      </c>
      <c r="M95" s="138"/>
      <c r="N95" s="138"/>
    </row>
    <row r="96" spans="1:14" s="65" customFormat="1" x14ac:dyDescent="0.2">
      <c r="B96" s="149" t="s">
        <v>132</v>
      </c>
      <c r="C96" s="150" t="s">
        <v>109</v>
      </c>
      <c r="D96" s="151" t="s">
        <v>97</v>
      </c>
      <c r="E96" s="287" t="s">
        <v>260</v>
      </c>
      <c r="F96" s="288"/>
      <c r="H96" s="171" t="s">
        <v>213</v>
      </c>
      <c r="I96"/>
      <c r="J96"/>
      <c r="K96"/>
      <c r="L96" s="172">
        <v>0.17200744477083491</v>
      </c>
      <c r="M96" s="138"/>
      <c r="N96" s="138"/>
    </row>
    <row r="97" spans="1:15" s="65" customFormat="1" x14ac:dyDescent="0.2">
      <c r="B97" s="101" t="s">
        <v>129</v>
      </c>
      <c r="C97" s="154">
        <v>78052100.939999998</v>
      </c>
      <c r="D97" s="155">
        <v>0.93363483075953524</v>
      </c>
      <c r="E97" s="173">
        <v>169</v>
      </c>
      <c r="F97" s="174" t="s">
        <v>134</v>
      </c>
      <c r="H97" s="158" t="s">
        <v>77</v>
      </c>
      <c r="I97"/>
      <c r="J97"/>
      <c r="K97"/>
      <c r="L97" s="175"/>
      <c r="M97" s="138"/>
      <c r="N97" s="138"/>
    </row>
    <row r="98" spans="1:15" s="65" customFormat="1" x14ac:dyDescent="0.2">
      <c r="B98" s="101" t="s">
        <v>110</v>
      </c>
      <c r="C98" s="154">
        <v>0</v>
      </c>
      <c r="D98" s="176">
        <v>0</v>
      </c>
      <c r="E98" s="177">
        <v>0</v>
      </c>
      <c r="F98" s="178" t="s">
        <v>134</v>
      </c>
      <c r="H98" s="158" t="s">
        <v>78</v>
      </c>
      <c r="I98"/>
      <c r="J98"/>
      <c r="K98"/>
      <c r="L98" s="159">
        <v>116271172.2</v>
      </c>
      <c r="M98" s="138"/>
      <c r="N98" s="138"/>
    </row>
    <row r="99" spans="1:15" s="65" customFormat="1" x14ac:dyDescent="0.2">
      <c r="B99" s="101" t="s">
        <v>130</v>
      </c>
      <c r="C99" s="154">
        <v>3170045.08</v>
      </c>
      <c r="D99" s="176">
        <v>3.3445820899961953E-2</v>
      </c>
      <c r="E99" s="177">
        <v>263</v>
      </c>
      <c r="F99" s="178" t="s">
        <v>134</v>
      </c>
      <c r="H99" s="158" t="s">
        <v>79</v>
      </c>
      <c r="I99"/>
      <c r="J99"/>
      <c r="K99"/>
      <c r="L99" s="159">
        <v>12711.630000000005</v>
      </c>
      <c r="M99" s="138"/>
      <c r="N99" s="138"/>
    </row>
    <row r="100" spans="1:15" s="65" customFormat="1" x14ac:dyDescent="0.2">
      <c r="B100" s="101" t="s">
        <v>29</v>
      </c>
      <c r="C100" s="154">
        <v>2741405.38</v>
      </c>
      <c r="D100" s="176">
        <v>3.2640852664745326E-2</v>
      </c>
      <c r="E100" s="177">
        <v>187</v>
      </c>
      <c r="F100" s="178" t="s">
        <v>134</v>
      </c>
      <c r="H100" s="171" t="s">
        <v>214</v>
      </c>
      <c r="I100"/>
      <c r="J100"/>
      <c r="K100"/>
      <c r="L100" s="172">
        <v>0.98103427662152243</v>
      </c>
      <c r="M100" s="138"/>
      <c r="N100" s="138"/>
    </row>
    <row r="101" spans="1:15" s="65" customFormat="1" x14ac:dyDescent="0.2">
      <c r="B101" s="108" t="s">
        <v>111</v>
      </c>
      <c r="C101" s="154">
        <v>0</v>
      </c>
      <c r="D101" s="162">
        <v>0</v>
      </c>
      <c r="E101" s="179">
        <v>0</v>
      </c>
      <c r="F101" s="180" t="s">
        <v>134</v>
      </c>
      <c r="H101" s="26" t="s">
        <v>80</v>
      </c>
      <c r="I101"/>
      <c r="J101"/>
      <c r="K101"/>
      <c r="L101" s="159">
        <v>2248043.7500000149</v>
      </c>
      <c r="M101" s="138"/>
      <c r="N101" s="138"/>
    </row>
    <row r="102" spans="1:15" s="65" customFormat="1" x14ac:dyDescent="0.2">
      <c r="B102" s="181" t="s">
        <v>136</v>
      </c>
      <c r="C102" s="165">
        <v>83963551.400000006</v>
      </c>
      <c r="D102" s="166">
        <v>0.99972150432424256</v>
      </c>
      <c r="E102" s="15"/>
      <c r="F102" s="27"/>
      <c r="H102" s="182" t="s">
        <v>215</v>
      </c>
      <c r="I102" s="183"/>
      <c r="J102" s="183"/>
      <c r="K102" s="183"/>
      <c r="L102" s="184">
        <v>3.2622456165624109E-3</v>
      </c>
      <c r="M102" s="138"/>
      <c r="N102" s="138"/>
    </row>
    <row r="103" spans="1:15" s="65" customFormat="1" x14ac:dyDescent="0.2">
      <c r="B103" s="185" t="s">
        <v>34</v>
      </c>
      <c r="C103" s="186">
        <v>83986941.400000006</v>
      </c>
      <c r="D103" s="187">
        <v>1</v>
      </c>
      <c r="E103" s="289"/>
      <c r="F103" s="290"/>
      <c r="G103" s="188"/>
      <c r="H103" s="189" t="s">
        <v>220</v>
      </c>
      <c r="L103" s="153"/>
      <c r="M103" s="138"/>
      <c r="N103" s="138"/>
    </row>
    <row r="104" spans="1:15" s="65" customFormat="1" ht="11.25" x14ac:dyDescent="0.2">
      <c r="B104" s="190"/>
      <c r="C104" s="191"/>
      <c r="D104" s="191"/>
      <c r="E104" s="191"/>
      <c r="F104" s="192"/>
      <c r="H104" s="189" t="s">
        <v>219</v>
      </c>
      <c r="L104" s="153"/>
      <c r="M104" s="138"/>
      <c r="N104" s="138"/>
    </row>
    <row r="105" spans="1:15" s="65" customFormat="1" x14ac:dyDescent="0.2">
      <c r="B105" s="193" t="s">
        <v>12</v>
      </c>
      <c r="C105" s="194" t="s">
        <v>137</v>
      </c>
      <c r="D105" s="195"/>
      <c r="E105" s="195"/>
      <c r="F105" s="196"/>
      <c r="H105" s="189" t="s">
        <v>218</v>
      </c>
      <c r="L105" s="153"/>
      <c r="M105" s="138"/>
      <c r="N105" s="138"/>
    </row>
    <row r="106" spans="1:15" s="65" customFormat="1" ht="13.5" thickBot="1" x14ac:dyDescent="0.25">
      <c r="B106" s="197"/>
      <c r="C106" s="198"/>
      <c r="D106" s="198"/>
      <c r="E106" s="198"/>
      <c r="F106" s="199"/>
      <c r="H106" s="200" t="s">
        <v>216</v>
      </c>
      <c r="I106" s="201"/>
      <c r="J106" s="202"/>
      <c r="K106" s="202"/>
      <c r="L106" s="203"/>
      <c r="M106" s="138"/>
      <c r="N106" s="138"/>
    </row>
    <row r="107" spans="1:15" ht="13.5" thickBot="1" x14ac:dyDescent="0.25">
      <c r="J107" s="65"/>
      <c r="K107" s="65"/>
      <c r="L107" s="65"/>
      <c r="M107" s="65"/>
      <c r="N107" s="65"/>
    </row>
    <row r="108" spans="1:15" ht="15.75" x14ac:dyDescent="0.25">
      <c r="A108" s="22" t="s">
        <v>123</v>
      </c>
      <c r="B108" s="24"/>
      <c r="C108" s="24"/>
      <c r="D108" s="24"/>
      <c r="E108" s="24"/>
      <c r="F108" s="24"/>
      <c r="G108" s="24"/>
      <c r="H108" s="24"/>
      <c r="I108" s="24"/>
      <c r="J108" s="24"/>
      <c r="K108" s="25"/>
      <c r="O108"/>
    </row>
    <row r="109" spans="1:15" ht="6.75" customHeight="1" x14ac:dyDescent="0.2">
      <c r="A109" s="26"/>
      <c r="K109" s="27"/>
      <c r="L109"/>
      <c r="M109"/>
      <c r="N109"/>
      <c r="O109"/>
    </row>
    <row r="110" spans="1:15" s="81" customFormat="1" x14ac:dyDescent="0.2">
      <c r="A110" s="72"/>
      <c r="B110" s="73"/>
      <c r="C110" s="73"/>
      <c r="D110" s="73"/>
      <c r="E110" s="204"/>
      <c r="F110" s="302" t="s">
        <v>30</v>
      </c>
      <c r="G110" s="302"/>
      <c r="H110" s="273" t="s">
        <v>14</v>
      </c>
      <c r="I110" s="274"/>
      <c r="J110" s="273" t="s">
        <v>33</v>
      </c>
      <c r="K110" s="275"/>
      <c r="L110"/>
      <c r="M110"/>
      <c r="N110"/>
      <c r="O110"/>
    </row>
    <row r="111" spans="1:15" s="81" customFormat="1" x14ac:dyDescent="0.2">
      <c r="A111" s="72"/>
      <c r="B111" s="73"/>
      <c r="C111" s="73"/>
      <c r="D111" s="73"/>
      <c r="E111" s="204"/>
      <c r="F111" s="85" t="s">
        <v>31</v>
      </c>
      <c r="G111" s="85" t="s">
        <v>32</v>
      </c>
      <c r="H111" s="206" t="s">
        <v>31</v>
      </c>
      <c r="I111" s="207" t="s">
        <v>32</v>
      </c>
      <c r="J111" s="206" t="s">
        <v>31</v>
      </c>
      <c r="K111" s="208" t="s">
        <v>32</v>
      </c>
      <c r="L111"/>
      <c r="M111"/>
      <c r="N111"/>
      <c r="O111"/>
    </row>
    <row r="112" spans="1:15" x14ac:dyDescent="0.2">
      <c r="A112" s="26"/>
      <c r="B112" s="15" t="s">
        <v>115</v>
      </c>
      <c r="F112" s="209">
        <v>7</v>
      </c>
      <c r="G112" s="209">
        <v>7</v>
      </c>
      <c r="H112" s="210">
        <v>23390</v>
      </c>
      <c r="I112" s="210">
        <v>23390</v>
      </c>
      <c r="J112" s="155">
        <v>2.7104484687038742E-4</v>
      </c>
      <c r="K112" s="211">
        <v>2.7849567575751724E-4</v>
      </c>
      <c r="L112"/>
      <c r="M112"/>
      <c r="N112"/>
      <c r="O112"/>
    </row>
    <row r="113" spans="1:15" x14ac:dyDescent="0.2">
      <c r="A113" s="26"/>
      <c r="B113" s="15" t="s">
        <v>116</v>
      </c>
      <c r="F113" s="212">
        <v>8683</v>
      </c>
      <c r="G113" s="134">
        <v>8468</v>
      </c>
      <c r="H113" s="213">
        <v>80633008.400000006</v>
      </c>
      <c r="I113" s="214">
        <v>78052100.939999998</v>
      </c>
      <c r="J113" s="176">
        <v>0.93438056496266197</v>
      </c>
      <c r="K113" s="215">
        <v>0.92933615201279385</v>
      </c>
      <c r="L113"/>
      <c r="M113"/>
      <c r="N113"/>
      <c r="O113"/>
    </row>
    <row r="114" spans="1:15" x14ac:dyDescent="0.2">
      <c r="A114" s="26"/>
      <c r="B114" s="15" t="s">
        <v>110</v>
      </c>
      <c r="F114" s="134">
        <v>0</v>
      </c>
      <c r="G114" s="134">
        <v>0</v>
      </c>
      <c r="H114" s="214">
        <v>0</v>
      </c>
      <c r="I114" s="214">
        <v>0</v>
      </c>
      <c r="J114" s="176">
        <v>0</v>
      </c>
      <c r="K114" s="215">
        <v>0</v>
      </c>
      <c r="L114"/>
      <c r="M114"/>
      <c r="N114"/>
      <c r="O114"/>
    </row>
    <row r="115" spans="1:15" x14ac:dyDescent="0.2">
      <c r="A115" s="26"/>
      <c r="B115" s="15" t="s">
        <v>114</v>
      </c>
      <c r="F115" s="134">
        <v>0</v>
      </c>
      <c r="G115" s="134">
        <v>0</v>
      </c>
      <c r="H115" s="214">
        <v>0</v>
      </c>
      <c r="I115" s="214">
        <v>0</v>
      </c>
      <c r="J115" s="176">
        <v>0</v>
      </c>
      <c r="K115" s="215">
        <v>0</v>
      </c>
      <c r="L115"/>
      <c r="M115"/>
      <c r="N115"/>
      <c r="O115"/>
    </row>
    <row r="116" spans="1:15" x14ac:dyDescent="0.2">
      <c r="A116" s="26"/>
      <c r="B116" s="15" t="s">
        <v>117</v>
      </c>
      <c r="F116" s="134">
        <v>265</v>
      </c>
      <c r="G116" s="134">
        <v>216</v>
      </c>
      <c r="H116" s="214">
        <v>3046447.95</v>
      </c>
      <c r="I116" s="214">
        <v>3170045.08</v>
      </c>
      <c r="J116" s="176">
        <v>3.530243771296946E-2</v>
      </c>
      <c r="K116" s="215">
        <v>3.7744499646703414E-2</v>
      </c>
      <c r="L116"/>
      <c r="M116"/>
      <c r="N116"/>
      <c r="O116"/>
    </row>
    <row r="117" spans="1:15" x14ac:dyDescent="0.2">
      <c r="A117" s="26"/>
      <c r="B117" s="15" t="s">
        <v>29</v>
      </c>
      <c r="F117" s="134">
        <v>344</v>
      </c>
      <c r="G117" s="134">
        <v>359</v>
      </c>
      <c r="H117" s="214">
        <v>2592835.9700000002</v>
      </c>
      <c r="I117" s="214">
        <v>2741405.38</v>
      </c>
      <c r="J117" s="176">
        <v>3.0045952477498181E-2</v>
      </c>
      <c r="K117" s="215">
        <v>3.2640852664745333E-2</v>
      </c>
      <c r="L117"/>
      <c r="M117"/>
      <c r="N117"/>
      <c r="O117"/>
    </row>
    <row r="118" spans="1:15" x14ac:dyDescent="0.2">
      <c r="A118" s="26"/>
      <c r="B118" s="15" t="s">
        <v>111</v>
      </c>
      <c r="F118" s="216">
        <v>0</v>
      </c>
      <c r="G118" s="216">
        <v>0</v>
      </c>
      <c r="H118" s="217">
        <v>0</v>
      </c>
      <c r="I118" s="217">
        <v>0</v>
      </c>
      <c r="J118" s="162">
        <v>0</v>
      </c>
      <c r="K118" s="218">
        <v>0</v>
      </c>
      <c r="L118"/>
      <c r="M118"/>
      <c r="N118"/>
      <c r="O118"/>
    </row>
    <row r="119" spans="1:15" x14ac:dyDescent="0.2">
      <c r="A119" s="46"/>
      <c r="B119" s="55" t="s">
        <v>34</v>
      </c>
      <c r="C119" s="47"/>
      <c r="D119" s="47"/>
      <c r="E119" s="219"/>
      <c r="F119" s="220">
        <v>9299</v>
      </c>
      <c r="G119" s="220">
        <v>9050</v>
      </c>
      <c r="H119" s="221">
        <v>86295682.320000008</v>
      </c>
      <c r="I119" s="221">
        <v>83986941.399999991</v>
      </c>
      <c r="J119" s="222">
        <v>1</v>
      </c>
      <c r="K119" s="223">
        <v>1</v>
      </c>
      <c r="L119"/>
      <c r="M119"/>
      <c r="N119"/>
      <c r="O119"/>
    </row>
    <row r="120" spans="1:15" s="65" customFormat="1" x14ac:dyDescent="0.2">
      <c r="A120" s="62" t="s">
        <v>12</v>
      </c>
      <c r="B120" s="63"/>
      <c r="C120" s="64" t="s">
        <v>245</v>
      </c>
      <c r="D120" s="63"/>
      <c r="E120" s="63"/>
      <c r="F120" s="63"/>
      <c r="G120" s="63"/>
      <c r="H120" s="63"/>
      <c r="I120" s="63"/>
      <c r="J120" s="224"/>
      <c r="K120" s="225"/>
      <c r="L120"/>
      <c r="M120"/>
      <c r="N120"/>
      <c r="O120"/>
    </row>
    <row r="121" spans="1:15" s="65" customFormat="1" ht="13.5" thickBot="1" x14ac:dyDescent="0.25">
      <c r="A121" s="69" t="s">
        <v>13</v>
      </c>
      <c r="B121" s="70"/>
      <c r="C121" s="226" t="s">
        <v>244</v>
      </c>
      <c r="D121" s="70"/>
      <c r="E121" s="70"/>
      <c r="F121" s="70"/>
      <c r="G121" s="70"/>
      <c r="H121" s="70"/>
      <c r="I121" s="70"/>
      <c r="J121" s="227"/>
      <c r="K121" s="228"/>
      <c r="L121"/>
      <c r="M121"/>
      <c r="N121"/>
      <c r="O121"/>
    </row>
    <row r="122" spans="1:15" ht="12.75" customHeight="1" thickBot="1" x14ac:dyDescent="0.25">
      <c r="A122" s="229"/>
      <c r="L122"/>
      <c r="M122"/>
      <c r="N122"/>
    </row>
    <row r="123" spans="1:15" ht="15.75" x14ac:dyDescent="0.25">
      <c r="A123" s="22" t="s">
        <v>124</v>
      </c>
      <c r="B123" s="24"/>
      <c r="C123" s="24"/>
      <c r="D123" s="24"/>
      <c r="E123" s="24"/>
      <c r="F123" s="24"/>
      <c r="G123" s="24"/>
      <c r="H123" s="24"/>
      <c r="I123" s="24"/>
      <c r="J123" s="24"/>
      <c r="K123" s="25"/>
      <c r="O123"/>
    </row>
    <row r="124" spans="1:15" ht="6.75" customHeight="1" x14ac:dyDescent="0.2">
      <c r="A124" s="26"/>
      <c r="K124" s="27"/>
      <c r="L124"/>
      <c r="M124"/>
      <c r="N124"/>
      <c r="O124"/>
    </row>
    <row r="125" spans="1:15" s="81" customFormat="1" x14ac:dyDescent="0.2">
      <c r="A125" s="72"/>
      <c r="B125" s="73"/>
      <c r="C125" s="73"/>
      <c r="D125" s="73"/>
      <c r="E125" s="204"/>
      <c r="F125" s="302" t="s">
        <v>30</v>
      </c>
      <c r="G125" s="302"/>
      <c r="H125" s="273" t="s">
        <v>14</v>
      </c>
      <c r="I125" s="274"/>
      <c r="J125" s="273" t="s">
        <v>33</v>
      </c>
      <c r="K125" s="275"/>
      <c r="L125"/>
      <c r="M125"/>
      <c r="N125"/>
      <c r="O125"/>
    </row>
    <row r="126" spans="1:15" s="81" customFormat="1" x14ac:dyDescent="0.2">
      <c r="A126" s="72"/>
      <c r="B126" s="73"/>
      <c r="C126" s="73"/>
      <c r="D126" s="73"/>
      <c r="E126" s="204"/>
      <c r="F126" s="85" t="s">
        <v>31</v>
      </c>
      <c r="G126" s="85" t="s">
        <v>32</v>
      </c>
      <c r="H126" s="206" t="s">
        <v>31</v>
      </c>
      <c r="I126" s="207" t="s">
        <v>32</v>
      </c>
      <c r="J126" s="230" t="s">
        <v>31</v>
      </c>
      <c r="K126" s="231" t="s">
        <v>32</v>
      </c>
      <c r="L126"/>
      <c r="M126"/>
      <c r="N126"/>
      <c r="O126"/>
    </row>
    <row r="127" spans="1:15" x14ac:dyDescent="0.2">
      <c r="A127" s="26"/>
      <c r="B127" s="15" t="s">
        <v>27</v>
      </c>
      <c r="F127" s="212">
        <v>7534</v>
      </c>
      <c r="G127" s="134">
        <v>7875</v>
      </c>
      <c r="H127" s="214">
        <v>68357617.650000006</v>
      </c>
      <c r="I127" s="154">
        <v>71732255.819999993</v>
      </c>
      <c r="J127" s="155">
        <v>0.84776221309882305</v>
      </c>
      <c r="K127" s="233">
        <v>0.91903042911223898</v>
      </c>
      <c r="L127" s="232"/>
      <c r="M127"/>
      <c r="N127"/>
      <c r="O127"/>
    </row>
    <row r="128" spans="1:15" x14ac:dyDescent="0.2">
      <c r="A128" s="26"/>
      <c r="B128" s="1" t="s">
        <v>250</v>
      </c>
      <c r="F128" s="212">
        <v>646</v>
      </c>
      <c r="G128" s="134">
        <v>246</v>
      </c>
      <c r="H128" s="214">
        <v>7075274.2800000003</v>
      </c>
      <c r="I128" s="154">
        <v>2653021.62</v>
      </c>
      <c r="J128" s="176">
        <v>8.7746624123229394E-2</v>
      </c>
      <c r="K128" s="233">
        <v>3.3990393442957081E-2</v>
      </c>
      <c r="L128" s="232"/>
      <c r="M128"/>
      <c r="N128"/>
      <c r="O128"/>
    </row>
    <row r="129" spans="1:15" x14ac:dyDescent="0.2">
      <c r="A129" s="26"/>
      <c r="B129" s="1" t="s">
        <v>251</v>
      </c>
      <c r="F129" s="212">
        <v>215</v>
      </c>
      <c r="G129" s="134">
        <v>109</v>
      </c>
      <c r="H129" s="214">
        <v>1814295.65</v>
      </c>
      <c r="I129" s="154">
        <v>873231.9</v>
      </c>
      <c r="J129" s="176">
        <v>2.2500656815379338E-2</v>
      </c>
      <c r="K129" s="233">
        <v>1.1187807752558366E-2</v>
      </c>
      <c r="L129" s="232"/>
      <c r="M129"/>
      <c r="N129"/>
      <c r="O129"/>
    </row>
    <row r="130" spans="1:15" x14ac:dyDescent="0.2">
      <c r="A130" s="26"/>
      <c r="B130" s="1" t="s">
        <v>252</v>
      </c>
      <c r="F130" s="212">
        <v>57</v>
      </c>
      <c r="G130" s="134">
        <v>52</v>
      </c>
      <c r="H130" s="214">
        <v>798938.62</v>
      </c>
      <c r="I130" s="154">
        <v>766761.98</v>
      </c>
      <c r="J130" s="176">
        <v>9.9083320324186222E-3</v>
      </c>
      <c r="K130" s="233">
        <v>9.8237199353470722E-3</v>
      </c>
      <c r="L130" s="232"/>
      <c r="M130"/>
      <c r="N130"/>
      <c r="O130"/>
    </row>
    <row r="131" spans="1:15" x14ac:dyDescent="0.2">
      <c r="A131" s="26"/>
      <c r="B131" s="1" t="s">
        <v>253</v>
      </c>
      <c r="F131" s="212">
        <v>55</v>
      </c>
      <c r="G131" s="134">
        <v>37</v>
      </c>
      <c r="H131" s="214">
        <v>726999.75</v>
      </c>
      <c r="I131" s="154">
        <v>433537.15</v>
      </c>
      <c r="J131" s="176">
        <v>9.0161555971412788E-3</v>
      </c>
      <c r="K131" s="233">
        <v>5.5544584294184157E-3</v>
      </c>
      <c r="L131" s="232"/>
      <c r="M131"/>
      <c r="N131"/>
      <c r="O131"/>
    </row>
    <row r="132" spans="1:15" x14ac:dyDescent="0.2">
      <c r="A132" s="26"/>
      <c r="B132" s="1" t="s">
        <v>254</v>
      </c>
      <c r="F132" s="212">
        <v>33</v>
      </c>
      <c r="G132" s="134">
        <v>42</v>
      </c>
      <c r="H132" s="214">
        <v>454948.99</v>
      </c>
      <c r="I132" s="154">
        <v>467973.63</v>
      </c>
      <c r="J132" s="176">
        <v>5.6422177347409978E-3</v>
      </c>
      <c r="K132" s="233">
        <v>5.995657059375499E-3</v>
      </c>
      <c r="L132" s="232"/>
      <c r="M132"/>
      <c r="N132"/>
      <c r="O132"/>
    </row>
    <row r="133" spans="1:15" x14ac:dyDescent="0.2">
      <c r="A133" s="26"/>
      <c r="B133" s="1" t="s">
        <v>255</v>
      </c>
      <c r="F133" s="212">
        <v>66</v>
      </c>
      <c r="G133" s="134">
        <v>51</v>
      </c>
      <c r="H133" s="214">
        <v>593943.98</v>
      </c>
      <c r="I133" s="154">
        <v>430612.58</v>
      </c>
      <c r="J133" s="176">
        <v>7.366015379875121E-3</v>
      </c>
      <c r="K133" s="233">
        <v>5.5169889703676183E-3</v>
      </c>
      <c r="L133" s="232"/>
      <c r="M133"/>
      <c r="N133"/>
      <c r="O133"/>
    </row>
    <row r="134" spans="1:15" x14ac:dyDescent="0.2">
      <c r="A134" s="26"/>
      <c r="B134" s="1" t="s">
        <v>256</v>
      </c>
      <c r="F134" s="212">
        <v>28</v>
      </c>
      <c r="G134" s="134">
        <v>19</v>
      </c>
      <c r="H134" s="214">
        <v>251877.14</v>
      </c>
      <c r="I134" s="154">
        <v>226654.89</v>
      </c>
      <c r="J134" s="176">
        <v>3.1237472717190588E-3</v>
      </c>
      <c r="K134" s="233">
        <v>2.9038922369845439E-3</v>
      </c>
      <c r="L134" s="232"/>
      <c r="M134"/>
      <c r="N134"/>
      <c r="O134"/>
    </row>
    <row r="135" spans="1:15" x14ac:dyDescent="0.2">
      <c r="A135" s="26"/>
      <c r="B135" s="1" t="s">
        <v>257</v>
      </c>
      <c r="F135" s="212">
        <v>25</v>
      </c>
      <c r="G135" s="134">
        <v>19</v>
      </c>
      <c r="H135" s="214">
        <v>333823.56</v>
      </c>
      <c r="I135" s="154">
        <v>275989.42</v>
      </c>
      <c r="J135" s="176">
        <v>4.140036030207201E-3</v>
      </c>
      <c r="K135" s="233">
        <v>3.5359640121943397E-3</v>
      </c>
      <c r="L135" s="232"/>
      <c r="M135"/>
      <c r="N135"/>
      <c r="O135"/>
    </row>
    <row r="136" spans="1:15" x14ac:dyDescent="0.2">
      <c r="A136" s="26"/>
      <c r="B136" s="1" t="s">
        <v>258</v>
      </c>
      <c r="F136" s="212">
        <v>15</v>
      </c>
      <c r="G136" s="134">
        <v>8</v>
      </c>
      <c r="H136" s="214">
        <v>67574.3</v>
      </c>
      <c r="I136" s="154">
        <v>32615.82</v>
      </c>
      <c r="J136" s="176">
        <v>8.380476102885922E-4</v>
      </c>
      <c r="K136" s="233">
        <v>4.1787241608105266E-4</v>
      </c>
      <c r="L136" s="232"/>
      <c r="M136"/>
      <c r="N136"/>
      <c r="O136"/>
    </row>
    <row r="137" spans="1:15" x14ac:dyDescent="0.2">
      <c r="A137" s="26"/>
      <c r="B137" s="1" t="s">
        <v>259</v>
      </c>
      <c r="F137" s="271">
        <v>9</v>
      </c>
      <c r="G137" s="272">
        <v>10</v>
      </c>
      <c r="H137" s="235">
        <v>157714.48000000001</v>
      </c>
      <c r="I137" s="217">
        <v>159446.13</v>
      </c>
      <c r="J137" s="162">
        <v>1.9559543061771706E-3</v>
      </c>
      <c r="K137" s="236">
        <v>2.0428166324769274E-3</v>
      </c>
      <c r="L137" s="232"/>
      <c r="M137"/>
      <c r="N137"/>
      <c r="O137"/>
    </row>
    <row r="138" spans="1:15" x14ac:dyDescent="0.2">
      <c r="A138" s="46"/>
      <c r="B138" s="55" t="s">
        <v>28</v>
      </c>
      <c r="C138" s="47"/>
      <c r="D138" s="47"/>
      <c r="E138" s="219"/>
      <c r="F138" s="220">
        <v>8683</v>
      </c>
      <c r="G138" s="220">
        <v>8468</v>
      </c>
      <c r="H138" s="221">
        <v>80633008.400000021</v>
      </c>
      <c r="I138" s="221">
        <v>78052100.939999998</v>
      </c>
      <c r="J138" s="222">
        <v>1</v>
      </c>
      <c r="K138" s="223">
        <v>0.99999999999999978</v>
      </c>
      <c r="L138" s="232"/>
      <c r="M138"/>
      <c r="N138"/>
      <c r="O138"/>
    </row>
    <row r="139" spans="1:15" s="65" customFormat="1" x14ac:dyDescent="0.2">
      <c r="A139" s="152" t="s">
        <v>12</v>
      </c>
      <c r="C139" s="111" t="s">
        <v>245</v>
      </c>
      <c r="F139" s="237"/>
      <c r="G139" s="237"/>
      <c r="H139" s="237"/>
      <c r="I139" s="237"/>
      <c r="J139" s="238"/>
      <c r="K139" s="239"/>
      <c r="L139"/>
      <c r="M139"/>
      <c r="N139"/>
      <c r="O139"/>
    </row>
    <row r="140" spans="1:15" s="65" customFormat="1" ht="13.5" thickBot="1" x14ac:dyDescent="0.25">
      <c r="A140" s="69" t="s">
        <v>13</v>
      </c>
      <c r="B140" s="70"/>
      <c r="C140" s="226" t="s">
        <v>244</v>
      </c>
      <c r="D140" s="70"/>
      <c r="E140" s="70"/>
      <c r="F140" s="70"/>
      <c r="G140" s="70"/>
      <c r="H140" s="70"/>
      <c r="I140" s="70"/>
      <c r="J140" s="227"/>
      <c r="K140" s="228"/>
      <c r="L140"/>
      <c r="M140"/>
      <c r="N140"/>
      <c r="O140"/>
    </row>
    <row r="141" spans="1:15" ht="12.75" customHeight="1" thickBot="1" x14ac:dyDescent="0.25">
      <c r="L141"/>
      <c r="M141"/>
      <c r="N141"/>
    </row>
    <row r="142" spans="1:15" ht="15.75" x14ac:dyDescent="0.25">
      <c r="A142" s="22" t="s">
        <v>125</v>
      </c>
      <c r="B142" s="24"/>
      <c r="C142" s="24"/>
      <c r="D142" s="24"/>
      <c r="E142" s="24"/>
      <c r="F142" s="24"/>
      <c r="G142" s="24"/>
      <c r="H142" s="24"/>
      <c r="I142" s="24"/>
      <c r="J142" s="24"/>
      <c r="K142" s="25"/>
      <c r="O142"/>
    </row>
    <row r="143" spans="1:15" ht="6.75" customHeight="1" x14ac:dyDescent="0.2">
      <c r="A143" s="26"/>
      <c r="K143" s="27"/>
      <c r="L143"/>
      <c r="M143"/>
      <c r="N143"/>
      <c r="O143"/>
    </row>
    <row r="144" spans="1:15" ht="12.75" customHeight="1" x14ac:dyDescent="0.2">
      <c r="A144" s="240"/>
      <c r="B144" s="241"/>
      <c r="C144" s="241"/>
      <c r="D144" s="241"/>
      <c r="E144" s="242"/>
      <c r="F144" s="273" t="s">
        <v>30</v>
      </c>
      <c r="G144" s="274"/>
      <c r="H144" s="273" t="s">
        <v>14</v>
      </c>
      <c r="I144" s="274"/>
      <c r="J144" s="273" t="s">
        <v>33</v>
      </c>
      <c r="K144" s="275"/>
      <c r="L144"/>
      <c r="M144"/>
      <c r="N144"/>
      <c r="O144"/>
    </row>
    <row r="145" spans="1:15" x14ac:dyDescent="0.2">
      <c r="A145" s="240"/>
      <c r="B145" s="241"/>
      <c r="C145" s="241"/>
      <c r="D145" s="241"/>
      <c r="E145" s="242"/>
      <c r="F145" s="85" t="s">
        <v>31</v>
      </c>
      <c r="G145" s="205" t="s">
        <v>32</v>
      </c>
      <c r="H145" s="85" t="s">
        <v>31</v>
      </c>
      <c r="I145" s="85" t="s">
        <v>32</v>
      </c>
      <c r="J145" s="85" t="s">
        <v>31</v>
      </c>
      <c r="K145" s="231" t="s">
        <v>32</v>
      </c>
      <c r="L145"/>
      <c r="M145"/>
      <c r="N145"/>
      <c r="O145"/>
    </row>
    <row r="146" spans="1:15" x14ac:dyDescent="0.2">
      <c r="A146" s="89"/>
      <c r="B146" s="15" t="s">
        <v>71</v>
      </c>
      <c r="C146" s="91"/>
      <c r="D146" s="91"/>
      <c r="E146" s="243"/>
      <c r="F146" s="134">
        <v>2194</v>
      </c>
      <c r="G146" s="209">
        <v>2135</v>
      </c>
      <c r="H146" s="210">
        <v>10134376.4</v>
      </c>
      <c r="I146" s="210">
        <v>9803511.6300000008</v>
      </c>
      <c r="J146" s="155">
        <v>0.11743781528280754</v>
      </c>
      <c r="K146" s="211">
        <v>0.11672661805017226</v>
      </c>
      <c r="L146"/>
      <c r="M146"/>
      <c r="N146"/>
      <c r="O146"/>
    </row>
    <row r="147" spans="1:15" x14ac:dyDescent="0.2">
      <c r="A147" s="26"/>
      <c r="B147" s="15" t="s">
        <v>70</v>
      </c>
      <c r="E147" s="244"/>
      <c r="F147" s="134">
        <v>1379</v>
      </c>
      <c r="G147" s="134">
        <v>1342</v>
      </c>
      <c r="H147" s="214">
        <v>3616951.19</v>
      </c>
      <c r="I147" s="214">
        <v>3509532.27</v>
      </c>
      <c r="J147" s="176">
        <v>4.1913466499838209E-2</v>
      </c>
      <c r="K147" s="215">
        <v>4.1786642202927035E-2</v>
      </c>
      <c r="L147"/>
      <c r="M147"/>
      <c r="N147"/>
      <c r="O147"/>
    </row>
    <row r="148" spans="1:15" x14ac:dyDescent="0.2">
      <c r="A148" s="26"/>
      <c r="B148" s="15" t="s">
        <v>75</v>
      </c>
      <c r="E148" s="244"/>
      <c r="F148" s="134">
        <v>361</v>
      </c>
      <c r="G148" s="134">
        <v>341</v>
      </c>
      <c r="H148" s="214">
        <v>4321687.07</v>
      </c>
      <c r="I148" s="214">
        <v>4167806.4400000004</v>
      </c>
      <c r="J148" s="176">
        <v>5.0079991881568343E-2</v>
      </c>
      <c r="K148" s="215">
        <v>4.9624457927932117E-2</v>
      </c>
      <c r="L148"/>
      <c r="M148"/>
      <c r="N148"/>
      <c r="O148"/>
    </row>
    <row r="149" spans="1:15" x14ac:dyDescent="0.2">
      <c r="A149" s="26"/>
      <c r="B149" s="15" t="s">
        <v>112</v>
      </c>
      <c r="E149" s="244"/>
      <c r="F149" s="134">
        <v>7</v>
      </c>
      <c r="G149" s="134">
        <v>7</v>
      </c>
      <c r="H149" s="214">
        <v>23152.66</v>
      </c>
      <c r="I149" s="214">
        <v>22740.7</v>
      </c>
      <c r="J149" s="176">
        <v>2.6829453545712463E-4</v>
      </c>
      <c r="K149" s="215">
        <v>2.7076471200081112E-4</v>
      </c>
      <c r="L149"/>
      <c r="M149"/>
      <c r="N149"/>
      <c r="O149"/>
    </row>
    <row r="150" spans="1:15" x14ac:dyDescent="0.2">
      <c r="A150" s="26"/>
      <c r="B150" s="15" t="s">
        <v>68</v>
      </c>
      <c r="E150" s="244"/>
      <c r="F150" s="134">
        <v>5358</v>
      </c>
      <c r="G150" s="134">
        <v>5225</v>
      </c>
      <c r="H150" s="214">
        <v>68199515</v>
      </c>
      <c r="I150" s="214">
        <v>66483350.359999999</v>
      </c>
      <c r="J150" s="176">
        <v>0.79030043180032883</v>
      </c>
      <c r="K150" s="215">
        <v>0.79159151710696773</v>
      </c>
      <c r="L150"/>
      <c r="M150"/>
      <c r="N150"/>
      <c r="O150"/>
    </row>
    <row r="151" spans="1:15" x14ac:dyDescent="0.2">
      <c r="A151" s="26"/>
      <c r="B151" s="1"/>
      <c r="E151" s="244"/>
      <c r="F151" s="216"/>
      <c r="G151" s="216"/>
      <c r="H151" s="217"/>
      <c r="I151" s="217"/>
      <c r="J151" s="162"/>
      <c r="K151" s="218"/>
      <c r="L151"/>
      <c r="M151"/>
      <c r="N151"/>
      <c r="O151"/>
    </row>
    <row r="152" spans="1:15" x14ac:dyDescent="0.2">
      <c r="A152" s="46"/>
      <c r="B152" s="55" t="s">
        <v>34</v>
      </c>
      <c r="C152" s="47"/>
      <c r="D152" s="47"/>
      <c r="E152" s="219"/>
      <c r="F152" s="220">
        <v>9299</v>
      </c>
      <c r="G152" s="220">
        <v>9050</v>
      </c>
      <c r="H152" s="221">
        <v>86295682.319999993</v>
      </c>
      <c r="I152" s="221">
        <v>83986941.400000006</v>
      </c>
      <c r="J152" s="222">
        <v>1</v>
      </c>
      <c r="K152" s="223">
        <v>1</v>
      </c>
      <c r="L152"/>
      <c r="M152"/>
      <c r="N152"/>
      <c r="O152"/>
    </row>
    <row r="153" spans="1:15" s="65" customFormat="1" x14ac:dyDescent="0.2">
      <c r="A153" s="152" t="s">
        <v>12</v>
      </c>
      <c r="B153" s="152"/>
      <c r="C153" s="111" t="s">
        <v>245</v>
      </c>
      <c r="I153" s="245"/>
      <c r="K153" s="153"/>
      <c r="L153"/>
      <c r="M153"/>
      <c r="N153"/>
      <c r="O153"/>
    </row>
    <row r="154" spans="1:15" s="65" customFormat="1" ht="13.5" thickBot="1" x14ac:dyDescent="0.25">
      <c r="A154" s="69" t="s">
        <v>13</v>
      </c>
      <c r="B154" s="69"/>
      <c r="C154" s="226" t="s">
        <v>244</v>
      </c>
      <c r="D154" s="70"/>
      <c r="E154" s="70"/>
      <c r="F154" s="70"/>
      <c r="G154" s="70"/>
      <c r="H154" s="70"/>
      <c r="I154" s="70"/>
      <c r="J154" s="70"/>
      <c r="K154" s="71"/>
      <c r="L154"/>
      <c r="M154"/>
      <c r="N154"/>
      <c r="O154"/>
    </row>
    <row r="155" spans="1:15" ht="13.5" thickBot="1" x14ac:dyDescent="0.25">
      <c r="L155"/>
      <c r="M155"/>
      <c r="N155"/>
      <c r="O155"/>
    </row>
    <row r="156" spans="1:15" ht="15.75" x14ac:dyDescent="0.25">
      <c r="A156" s="22" t="s">
        <v>126</v>
      </c>
      <c r="B156" s="24"/>
      <c r="C156" s="24"/>
      <c r="D156" s="24"/>
      <c r="E156" s="24"/>
      <c r="F156" s="24"/>
      <c r="G156" s="24"/>
      <c r="H156" s="24"/>
      <c r="I156" s="24"/>
      <c r="J156" s="24"/>
      <c r="K156" s="25"/>
      <c r="L156"/>
      <c r="M156"/>
      <c r="N156"/>
      <c r="O156"/>
    </row>
    <row r="157" spans="1:15" ht="6.75" customHeight="1" x14ac:dyDescent="0.2">
      <c r="A157" s="26"/>
      <c r="K157" s="27"/>
      <c r="L157"/>
      <c r="M157"/>
      <c r="N157"/>
      <c r="O157"/>
    </row>
    <row r="158" spans="1:15" ht="12.75" customHeight="1" x14ac:dyDescent="0.2">
      <c r="A158" s="240"/>
      <c r="B158" s="241"/>
      <c r="C158" s="241"/>
      <c r="D158" s="241"/>
      <c r="E158" s="241"/>
      <c r="F158" s="273" t="s">
        <v>30</v>
      </c>
      <c r="G158" s="274"/>
      <c r="H158" s="273" t="s">
        <v>14</v>
      </c>
      <c r="I158" s="274"/>
      <c r="J158" s="273" t="s">
        <v>33</v>
      </c>
      <c r="K158" s="275"/>
      <c r="L158"/>
      <c r="M158"/>
      <c r="N158"/>
      <c r="O158"/>
    </row>
    <row r="159" spans="1:15" x14ac:dyDescent="0.2">
      <c r="A159" s="240"/>
      <c r="B159" s="241"/>
      <c r="C159" s="241"/>
      <c r="D159" s="241"/>
      <c r="E159" s="241"/>
      <c r="F159" s="85" t="s">
        <v>31</v>
      </c>
      <c r="G159" s="85" t="s">
        <v>32</v>
      </c>
      <c r="H159" s="85" t="s">
        <v>31</v>
      </c>
      <c r="I159" s="205" t="s">
        <v>32</v>
      </c>
      <c r="J159" s="85" t="s">
        <v>31</v>
      </c>
      <c r="K159" s="231" t="s">
        <v>32</v>
      </c>
      <c r="L159"/>
      <c r="M159"/>
      <c r="N159"/>
      <c r="O159"/>
    </row>
    <row r="160" spans="1:15" x14ac:dyDescent="0.2">
      <c r="A160" s="26"/>
      <c r="B160" s="15" t="s">
        <v>73</v>
      </c>
      <c r="F160" s="134">
        <v>695</v>
      </c>
      <c r="G160" s="134">
        <v>597</v>
      </c>
      <c r="H160" s="214">
        <v>2309875.5499999998</v>
      </c>
      <c r="I160" s="246">
        <v>1400938.2</v>
      </c>
      <c r="J160" s="155">
        <v>2.6766988659230523E-2</v>
      </c>
      <c r="K160" s="211">
        <v>1.6680428845811023E-2</v>
      </c>
      <c r="L160"/>
      <c r="M160"/>
      <c r="N160"/>
      <c r="O160"/>
    </row>
    <row r="161" spans="1:15" x14ac:dyDescent="0.2">
      <c r="A161" s="26"/>
      <c r="B161" s="15" t="s">
        <v>72</v>
      </c>
      <c r="F161" s="134">
        <v>7199</v>
      </c>
      <c r="G161" s="134">
        <v>2976</v>
      </c>
      <c r="H161" s="214">
        <v>65981434.770000003</v>
      </c>
      <c r="I161" s="246">
        <v>15198667.649999999</v>
      </c>
      <c r="J161" s="176">
        <v>0.76459717330154375</v>
      </c>
      <c r="K161" s="215">
        <v>0.18096465232153339</v>
      </c>
      <c r="L161"/>
      <c r="M161"/>
      <c r="N161"/>
      <c r="O161"/>
    </row>
    <row r="162" spans="1:15" x14ac:dyDescent="0.2">
      <c r="A162" s="26"/>
      <c r="B162" s="15" t="s">
        <v>74</v>
      </c>
      <c r="F162" s="134">
        <v>118</v>
      </c>
      <c r="G162" s="134">
        <v>0</v>
      </c>
      <c r="H162" s="214">
        <v>2028735.38</v>
      </c>
      <c r="I162" s="134">
        <v>0</v>
      </c>
      <c r="J162" s="176">
        <v>2.3509118016786543E-2</v>
      </c>
      <c r="K162" s="215">
        <v>0</v>
      </c>
      <c r="L162"/>
      <c r="M162"/>
      <c r="N162"/>
      <c r="O162"/>
    </row>
    <row r="163" spans="1:15" x14ac:dyDescent="0.2">
      <c r="A163" s="26"/>
      <c r="B163" s="15" t="s">
        <v>228</v>
      </c>
      <c r="F163" s="134">
        <v>6</v>
      </c>
      <c r="G163" s="134">
        <v>0</v>
      </c>
      <c r="H163" s="214">
        <v>24568.71</v>
      </c>
      <c r="I163" s="134">
        <v>0</v>
      </c>
      <c r="J163" s="176">
        <v>2.8470381529512425E-4</v>
      </c>
      <c r="K163" s="215">
        <v>0</v>
      </c>
      <c r="L163"/>
      <c r="M163"/>
      <c r="N163"/>
      <c r="O163"/>
    </row>
    <row r="164" spans="1:15" x14ac:dyDescent="0.2">
      <c r="A164" s="26"/>
      <c r="B164" s="15" t="s">
        <v>230</v>
      </c>
      <c r="F164" s="134">
        <v>13</v>
      </c>
      <c r="G164" s="134">
        <v>0</v>
      </c>
      <c r="H164" s="214">
        <v>283862.75</v>
      </c>
      <c r="I164" s="134">
        <v>0</v>
      </c>
      <c r="J164" s="176">
        <v>3.2894200772106488E-3</v>
      </c>
      <c r="K164" s="215">
        <v>0</v>
      </c>
      <c r="L164"/>
      <c r="M164"/>
      <c r="N164"/>
      <c r="O164"/>
    </row>
    <row r="165" spans="1:15" x14ac:dyDescent="0.2">
      <c r="A165" s="26"/>
      <c r="B165" s="15" t="s">
        <v>49</v>
      </c>
      <c r="F165" s="134">
        <v>232</v>
      </c>
      <c r="G165" s="134">
        <v>205</v>
      </c>
      <c r="H165" s="214">
        <v>1640489.54</v>
      </c>
      <c r="I165" s="246">
        <v>799399.18</v>
      </c>
      <c r="J165" s="176">
        <v>1.9010099878656365E-2</v>
      </c>
      <c r="K165" s="215">
        <v>9.5181365897437E-3</v>
      </c>
      <c r="L165"/>
      <c r="M165"/>
      <c r="N165"/>
      <c r="O165"/>
    </row>
    <row r="166" spans="1:15" x14ac:dyDescent="0.2">
      <c r="A166" s="26"/>
      <c r="B166" s="15" t="s">
        <v>229</v>
      </c>
      <c r="F166" s="134">
        <v>2</v>
      </c>
      <c r="G166" s="134">
        <v>0</v>
      </c>
      <c r="H166" s="214">
        <v>8145.19</v>
      </c>
      <c r="I166" s="134">
        <v>0</v>
      </c>
      <c r="J166" s="176">
        <v>9.4386993427969689E-5</v>
      </c>
      <c r="K166" s="215">
        <v>0</v>
      </c>
      <c r="L166"/>
      <c r="M166"/>
      <c r="N166"/>
      <c r="O166"/>
    </row>
    <row r="167" spans="1:15" x14ac:dyDescent="0.2">
      <c r="A167" s="26"/>
      <c r="B167" s="15" t="s">
        <v>113</v>
      </c>
      <c r="F167" s="234">
        <v>1034</v>
      </c>
      <c r="G167" s="234">
        <v>5272</v>
      </c>
      <c r="H167" s="235">
        <v>14018570.43</v>
      </c>
      <c r="I167" s="247">
        <v>66587936.370000005</v>
      </c>
      <c r="J167" s="162">
        <v>0.16244810925784914</v>
      </c>
      <c r="K167" s="218">
        <v>0.79283678224291187</v>
      </c>
      <c r="L167"/>
      <c r="M167"/>
      <c r="N167"/>
      <c r="O167"/>
    </row>
    <row r="168" spans="1:15" x14ac:dyDescent="0.2">
      <c r="A168" s="46"/>
      <c r="B168" s="55" t="s">
        <v>34</v>
      </c>
      <c r="C168" s="47"/>
      <c r="D168" s="47"/>
      <c r="E168" s="219"/>
      <c r="F168" s="220">
        <v>9299</v>
      </c>
      <c r="G168" s="220">
        <v>9050</v>
      </c>
      <c r="H168" s="221">
        <v>86295682.319999993</v>
      </c>
      <c r="I168" s="221">
        <v>83986941.400000006</v>
      </c>
      <c r="J168" s="222">
        <v>1</v>
      </c>
      <c r="K168" s="223">
        <v>1</v>
      </c>
      <c r="L168"/>
      <c r="M168"/>
      <c r="N168"/>
      <c r="O168"/>
    </row>
    <row r="169" spans="1:15" s="65" customFormat="1" x14ac:dyDescent="0.2">
      <c r="A169" s="62" t="s">
        <v>12</v>
      </c>
      <c r="B169" s="63"/>
      <c r="C169" s="64" t="s">
        <v>247</v>
      </c>
      <c r="D169" s="63"/>
      <c r="E169" s="63"/>
      <c r="F169" s="63"/>
      <c r="G169" s="63"/>
      <c r="H169" s="63"/>
      <c r="I169" s="63"/>
      <c r="J169" s="63"/>
      <c r="K169" s="68"/>
      <c r="L169"/>
      <c r="M169"/>
      <c r="N169"/>
      <c r="O169"/>
    </row>
    <row r="170" spans="1:15" s="65" customFormat="1" ht="13.5" thickBot="1" x14ac:dyDescent="0.25">
      <c r="A170" s="69" t="s">
        <v>13</v>
      </c>
      <c r="B170" s="70"/>
      <c r="C170" s="226" t="s">
        <v>246</v>
      </c>
      <c r="D170" s="70"/>
      <c r="E170" s="70"/>
      <c r="F170" s="70"/>
      <c r="G170" s="70"/>
      <c r="H170" s="70"/>
      <c r="I170" s="70"/>
      <c r="J170" s="70"/>
      <c r="K170" s="71"/>
      <c r="L170"/>
      <c r="M170"/>
      <c r="N170"/>
      <c r="O170"/>
    </row>
    <row r="171" spans="1:15" ht="13.5" thickBot="1" x14ac:dyDescent="0.25">
      <c r="L171"/>
      <c r="M171"/>
      <c r="N171"/>
    </row>
    <row r="172" spans="1:15" ht="15.75" x14ac:dyDescent="0.25">
      <c r="A172" s="22" t="s">
        <v>237</v>
      </c>
      <c r="B172" s="24"/>
      <c r="C172" s="24"/>
      <c r="D172" s="24"/>
      <c r="E172" s="24"/>
      <c r="F172" s="24"/>
      <c r="G172" s="24"/>
      <c r="H172" s="24"/>
      <c r="I172" s="24"/>
      <c r="J172" s="24"/>
      <c r="K172" s="25"/>
    </row>
    <row r="173" spans="1:15" x14ac:dyDescent="0.2">
      <c r="A173" s="26"/>
      <c r="K173" s="27"/>
    </row>
    <row r="174" spans="1:15" x14ac:dyDescent="0.2">
      <c r="A174" s="240"/>
      <c r="B174" s="241"/>
      <c r="C174" s="241"/>
      <c r="D174" s="241"/>
      <c r="E174" s="242"/>
      <c r="F174" s="273" t="s">
        <v>30</v>
      </c>
      <c r="G174" s="274"/>
      <c r="H174" s="273" t="s">
        <v>14</v>
      </c>
      <c r="I174" s="274"/>
      <c r="J174" s="273" t="s">
        <v>33</v>
      </c>
      <c r="K174" s="275"/>
    </row>
    <row r="175" spans="1:15" x14ac:dyDescent="0.2">
      <c r="A175" s="240"/>
      <c r="B175" s="241"/>
      <c r="C175" s="241"/>
      <c r="D175" s="241"/>
      <c r="E175" s="242"/>
      <c r="F175" s="85" t="s">
        <v>31</v>
      </c>
      <c r="G175" s="205" t="s">
        <v>32</v>
      </c>
      <c r="H175" s="85" t="s">
        <v>31</v>
      </c>
      <c r="I175" s="85" t="s">
        <v>32</v>
      </c>
      <c r="J175" s="85" t="s">
        <v>31</v>
      </c>
      <c r="K175" s="231" t="s">
        <v>32</v>
      </c>
    </row>
    <row r="176" spans="1:15" x14ac:dyDescent="0.2">
      <c r="A176" s="89"/>
      <c r="B176" s="1" t="s">
        <v>238</v>
      </c>
      <c r="C176" s="91"/>
      <c r="D176" s="91"/>
      <c r="E176" s="243"/>
      <c r="F176" s="134">
        <v>5325</v>
      </c>
      <c r="G176" s="209">
        <v>5305</v>
      </c>
      <c r="H176" s="210">
        <v>48917403.159999996</v>
      </c>
      <c r="I176" s="209">
        <v>49459151.089999996</v>
      </c>
      <c r="J176" s="155">
        <v>0.56685806108590009</v>
      </c>
      <c r="K176" s="211">
        <v>0.58889096644731487</v>
      </c>
    </row>
    <row r="177" spans="1:11" x14ac:dyDescent="0.2">
      <c r="A177" s="26"/>
      <c r="B177" s="15" t="s">
        <v>232</v>
      </c>
      <c r="E177" s="244"/>
      <c r="F177" s="134">
        <v>119</v>
      </c>
      <c r="G177" s="134">
        <v>0</v>
      </c>
      <c r="H177" s="214">
        <v>1701579.45</v>
      </c>
      <c r="I177" s="134">
        <v>0</v>
      </c>
      <c r="J177" s="176">
        <v>1.9718013743610433E-2</v>
      </c>
      <c r="K177" s="215">
        <v>0</v>
      </c>
    </row>
    <row r="178" spans="1:11" x14ac:dyDescent="0.2">
      <c r="A178" s="26"/>
      <c r="B178" s="15" t="s">
        <v>233</v>
      </c>
      <c r="E178" s="244"/>
      <c r="F178" s="134">
        <v>2039</v>
      </c>
      <c r="G178" s="134">
        <v>1205</v>
      </c>
      <c r="H178" s="214">
        <v>24535722.760000002</v>
      </c>
      <c r="I178" s="134">
        <v>15176303.710000001</v>
      </c>
      <c r="J178" s="176">
        <v>0.28432155700463785</v>
      </c>
      <c r="K178" s="215">
        <v>0.18069837354500926</v>
      </c>
    </row>
    <row r="179" spans="1:11" x14ac:dyDescent="0.2">
      <c r="A179" s="26"/>
      <c r="B179" s="15" t="s">
        <v>234</v>
      </c>
      <c r="E179" s="244"/>
      <c r="F179" s="134">
        <v>57</v>
      </c>
      <c r="G179" s="134">
        <v>907</v>
      </c>
      <c r="H179" s="214">
        <v>353454.36</v>
      </c>
      <c r="I179" s="134">
        <v>9537884.9100000001</v>
      </c>
      <c r="J179" s="176">
        <v>4.0958521967452239E-3</v>
      </c>
      <c r="K179" s="215">
        <v>0.11356390351893444</v>
      </c>
    </row>
    <row r="180" spans="1:11" x14ac:dyDescent="0.2">
      <c r="A180" s="26"/>
      <c r="B180" s="15" t="s">
        <v>235</v>
      </c>
      <c r="E180" s="244"/>
      <c r="F180" s="134">
        <v>1745</v>
      </c>
      <c r="G180" s="134">
        <v>908</v>
      </c>
      <c r="H180" s="214">
        <v>10714276.5</v>
      </c>
      <c r="I180" s="134">
        <v>6140557.0999999996</v>
      </c>
      <c r="J180" s="176">
        <v>0.12415773549677171</v>
      </c>
      <c r="K180" s="215">
        <v>7.3113236387008132E-2</v>
      </c>
    </row>
    <row r="181" spans="1:11" x14ac:dyDescent="0.2">
      <c r="A181" s="26"/>
      <c r="B181" s="15" t="s">
        <v>236</v>
      </c>
      <c r="E181" s="244"/>
      <c r="F181" s="216">
        <v>14</v>
      </c>
      <c r="G181" s="216">
        <v>725</v>
      </c>
      <c r="H181" s="217">
        <v>73246.09</v>
      </c>
      <c r="I181" s="216">
        <v>3673044.59</v>
      </c>
      <c r="J181" s="162">
        <v>8.4878047233452819E-4</v>
      </c>
      <c r="K181" s="218">
        <v>4.3733520101733342E-2</v>
      </c>
    </row>
    <row r="182" spans="1:11" x14ac:dyDescent="0.2">
      <c r="A182" s="46"/>
      <c r="B182" s="55" t="s">
        <v>34</v>
      </c>
      <c r="C182" s="47"/>
      <c r="D182" s="47"/>
      <c r="E182" s="219"/>
      <c r="F182" s="220">
        <v>9299</v>
      </c>
      <c r="G182" s="220">
        <v>9050</v>
      </c>
      <c r="H182" s="221">
        <v>86295682.320000008</v>
      </c>
      <c r="I182" s="221">
        <v>83986941.399999991</v>
      </c>
      <c r="J182" s="222">
        <v>0.99999999999999978</v>
      </c>
      <c r="K182" s="223">
        <v>1</v>
      </c>
    </row>
    <row r="183" spans="1:11" x14ac:dyDescent="0.2">
      <c r="A183" s="152" t="s">
        <v>12</v>
      </c>
      <c r="B183" s="152"/>
      <c r="C183" s="111"/>
      <c r="D183" s="65"/>
      <c r="E183" s="65"/>
      <c r="F183" s="65"/>
      <c r="G183" s="65"/>
      <c r="H183" s="65"/>
      <c r="I183" s="65"/>
      <c r="J183" s="65"/>
      <c r="K183" s="153"/>
    </row>
    <row r="184" spans="1:11" ht="13.5" thickBot="1" x14ac:dyDescent="0.25">
      <c r="A184" s="69" t="s">
        <v>13</v>
      </c>
      <c r="B184" s="69"/>
      <c r="C184" s="70"/>
      <c r="D184" s="70"/>
      <c r="E184" s="70"/>
      <c r="F184" s="70"/>
      <c r="G184" s="70"/>
      <c r="H184" s="70"/>
      <c r="I184" s="70"/>
      <c r="J184" s="70"/>
      <c r="K184" s="71"/>
    </row>
  </sheetData>
  <mergeCells count="32">
    <mergeCell ref="H110:I110"/>
    <mergeCell ref="E91:F91"/>
    <mergeCell ref="E95:F95"/>
    <mergeCell ref="J158:K158"/>
    <mergeCell ref="J110:K110"/>
    <mergeCell ref="F158:G158"/>
    <mergeCell ref="F125:G125"/>
    <mergeCell ref="F110:G110"/>
    <mergeCell ref="J144:K144"/>
    <mergeCell ref="J125:K125"/>
    <mergeCell ref="F144:G144"/>
    <mergeCell ref="B7:C7"/>
    <mergeCell ref="B9:C9"/>
    <mergeCell ref="B4:C4"/>
    <mergeCell ref="B5:C5"/>
    <mergeCell ref="B6:C6"/>
    <mergeCell ref="F174:G174"/>
    <mergeCell ref="H174:I174"/>
    <mergeCell ref="J174:K174"/>
    <mergeCell ref="D9:G9"/>
    <mergeCell ref="L5:M7"/>
    <mergeCell ref="D7:G7"/>
    <mergeCell ref="D5:G5"/>
    <mergeCell ref="D6:G6"/>
    <mergeCell ref="I4:J6"/>
    <mergeCell ref="D4:G4"/>
    <mergeCell ref="E96:F96"/>
    <mergeCell ref="E103:F103"/>
    <mergeCell ref="E90:F90"/>
    <mergeCell ref="H158:I158"/>
    <mergeCell ref="H144:I144"/>
    <mergeCell ref="H125:I125"/>
  </mergeCells>
  <phoneticPr fontId="5" type="noConversion"/>
  <hyperlinks>
    <hyperlink ref="D9" r:id="rId1" xr:uid="{00000000-0004-0000-0000-000000000000}"/>
    <hyperlink ref="D8" r:id="rId2" xr:uid="{00000000-0004-0000-0000-000001000000}"/>
  </hyperlinks>
  <pageMargins left="0.5" right="0.5" top="0.5" bottom="0.5" header="0.5" footer="0.5"/>
  <pageSetup scale="46" fitToHeight="2" orientation="portrait" r:id="rId3"/>
  <headerFooter alignWithMargins="0">
    <oddFooter>&amp;L&amp;"Arial,Bold"Vermont Student Assistance Corp.&amp;RPage &amp;P of &amp;N</oddFooter>
  </headerFooter>
  <rowBreaks count="1" manualBreakCount="1">
    <brk id="107" max="12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T63"/>
  <sheetViews>
    <sheetView showGridLines="0" topLeftCell="A3" zoomScale="85" zoomScaleNormal="85" workbookViewId="0">
      <selection activeCell="H31" sqref="H31"/>
    </sheetView>
  </sheetViews>
  <sheetFormatPr defaultRowHeight="12.75" x14ac:dyDescent="0.2"/>
  <cols>
    <col min="1" max="2" width="3.140625" customWidth="1"/>
    <col min="3" max="6" width="14.5703125" customWidth="1"/>
    <col min="7" max="7" width="9.85546875" customWidth="1"/>
    <col min="8" max="8" width="13.42578125" customWidth="1"/>
    <col min="9" max="11" width="14" customWidth="1"/>
    <col min="12" max="12" width="16" customWidth="1"/>
    <col min="13" max="13" width="14" customWidth="1"/>
    <col min="14" max="14" width="19.140625" bestFit="1" customWidth="1"/>
    <col min="15" max="15" width="15.28515625" bestFit="1" customWidth="1"/>
    <col min="16" max="20" width="14" customWidth="1"/>
    <col min="24" max="37" width="10.85546875" customWidth="1"/>
    <col min="38" max="38" width="2.7109375" customWidth="1"/>
  </cols>
  <sheetData>
    <row r="1" spans="1:20" ht="15.75" x14ac:dyDescent="0.25">
      <c r="A1" s="14" t="s">
        <v>151</v>
      </c>
    </row>
    <row r="2" spans="1:20" ht="15.75" customHeight="1" x14ac:dyDescent="0.25">
      <c r="A2" s="14" t="s">
        <v>50</v>
      </c>
      <c r="L2" s="303"/>
      <c r="M2" s="303"/>
      <c r="R2" s="248"/>
      <c r="S2" s="248"/>
      <c r="T2" s="248"/>
    </row>
    <row r="3" spans="1:20" ht="13.5" thickBot="1" x14ac:dyDescent="0.25">
      <c r="L3" s="303"/>
      <c r="M3" s="303"/>
      <c r="Q3" s="248"/>
      <c r="R3" s="248"/>
      <c r="S3" s="248"/>
      <c r="T3" s="248"/>
    </row>
    <row r="4" spans="1:20" x14ac:dyDescent="0.2">
      <c r="B4" s="297" t="s">
        <v>2</v>
      </c>
      <c r="C4" s="298"/>
      <c r="D4" s="298"/>
      <c r="E4" s="304">
        <v>45411</v>
      </c>
      <c r="F4" s="305"/>
      <c r="G4" s="306"/>
      <c r="L4" s="303"/>
      <c r="M4" s="303"/>
      <c r="Q4" s="248"/>
      <c r="R4" s="248"/>
      <c r="S4" s="248"/>
      <c r="T4" s="248"/>
    </row>
    <row r="5" spans="1:20" ht="13.5" thickBot="1" x14ac:dyDescent="0.25">
      <c r="B5" s="295" t="s">
        <v>51</v>
      </c>
      <c r="C5" s="296"/>
      <c r="D5" s="296"/>
      <c r="E5" s="307" t="s">
        <v>243</v>
      </c>
      <c r="F5" s="307"/>
      <c r="G5" s="308"/>
      <c r="Q5" s="248"/>
      <c r="R5" s="248"/>
      <c r="S5" s="248"/>
      <c r="T5" s="248"/>
    </row>
    <row r="6" spans="1:20" ht="13.5" thickBot="1" x14ac:dyDescent="0.25"/>
    <row r="7" spans="1:20" ht="15.75" thickBot="1" x14ac:dyDescent="0.3">
      <c r="A7" s="249" t="s">
        <v>52</v>
      </c>
      <c r="B7" s="250"/>
      <c r="C7" s="250"/>
      <c r="D7" s="250"/>
      <c r="E7" s="250"/>
      <c r="F7" s="250"/>
      <c r="G7" s="250"/>
      <c r="H7" s="250"/>
      <c r="I7" s="158"/>
    </row>
    <row r="8" spans="1:20" ht="15.75" thickBot="1" x14ac:dyDescent="0.3">
      <c r="A8" s="251"/>
      <c r="R8" s="81"/>
    </row>
    <row r="9" spans="1:20" ht="6" customHeight="1" x14ac:dyDescent="0.2">
      <c r="A9" s="252"/>
      <c r="B9" s="139"/>
      <c r="C9" s="139"/>
      <c r="D9" s="139"/>
      <c r="E9" s="139"/>
      <c r="F9" s="139"/>
      <c r="G9" s="139"/>
      <c r="H9" s="253"/>
      <c r="J9" s="252"/>
      <c r="K9" s="139"/>
      <c r="L9" s="139"/>
      <c r="M9" s="139"/>
      <c r="N9" s="253"/>
    </row>
    <row r="10" spans="1:20" x14ac:dyDescent="0.2">
      <c r="A10" s="171" t="s">
        <v>53</v>
      </c>
      <c r="H10" s="148">
        <v>45382</v>
      </c>
      <c r="J10" s="171" t="s">
        <v>221</v>
      </c>
      <c r="N10" s="148">
        <v>45382</v>
      </c>
    </row>
    <row r="11" spans="1:20" x14ac:dyDescent="0.2">
      <c r="A11" s="171"/>
      <c r="H11" s="254"/>
      <c r="J11" s="171"/>
      <c r="N11" s="254"/>
    </row>
    <row r="12" spans="1:20" x14ac:dyDescent="0.2">
      <c r="A12" s="171"/>
      <c r="C12" s="81" t="s">
        <v>206</v>
      </c>
      <c r="H12" s="159">
        <v>0</v>
      </c>
      <c r="J12" s="158" t="s">
        <v>86</v>
      </c>
      <c r="N12" s="159">
        <v>311.64455134999997</v>
      </c>
    </row>
    <row r="13" spans="1:20" x14ac:dyDescent="0.2">
      <c r="A13" s="158"/>
      <c r="B13" t="s">
        <v>54</v>
      </c>
      <c r="H13" s="159">
        <v>2129681.39</v>
      </c>
      <c r="J13" s="158" t="s">
        <v>88</v>
      </c>
      <c r="N13" s="159">
        <v>0</v>
      </c>
    </row>
    <row r="14" spans="1:20" x14ac:dyDescent="0.2">
      <c r="A14" s="158"/>
      <c r="B14" t="s">
        <v>55</v>
      </c>
      <c r="H14" s="159">
        <v>0</v>
      </c>
      <c r="J14" s="158" t="s">
        <v>89</v>
      </c>
      <c r="N14" s="159">
        <v>0</v>
      </c>
    </row>
    <row r="15" spans="1:20" x14ac:dyDescent="0.2">
      <c r="A15" s="158"/>
      <c r="B15" s="15" t="s">
        <v>149</v>
      </c>
      <c r="H15" s="159">
        <v>1176783</v>
      </c>
      <c r="J15" s="158" t="s">
        <v>90</v>
      </c>
      <c r="N15" s="159">
        <v>0</v>
      </c>
    </row>
    <row r="16" spans="1:20" x14ac:dyDescent="0.2">
      <c r="A16" s="158"/>
      <c r="C16" t="s">
        <v>56</v>
      </c>
      <c r="H16" s="159">
        <v>0</v>
      </c>
      <c r="J16" s="168" t="s">
        <v>85</v>
      </c>
      <c r="N16" s="159">
        <v>52780.070075000003</v>
      </c>
    </row>
    <row r="17" spans="1:20" x14ac:dyDescent="0.2">
      <c r="A17" s="158"/>
      <c r="B17" t="s">
        <v>150</v>
      </c>
      <c r="H17" s="159">
        <v>1176783</v>
      </c>
      <c r="J17" s="168" t="s">
        <v>210</v>
      </c>
      <c r="N17" s="159">
        <v>8370.6760099999992</v>
      </c>
    </row>
    <row r="18" spans="1:20" x14ac:dyDescent="0.2">
      <c r="A18" s="158"/>
      <c r="H18" s="255"/>
      <c r="J18" s="158" t="s">
        <v>87</v>
      </c>
      <c r="N18" s="159">
        <v>0</v>
      </c>
    </row>
    <row r="19" spans="1:20" x14ac:dyDescent="0.2">
      <c r="A19" s="158"/>
      <c r="B19" t="s">
        <v>57</v>
      </c>
      <c r="H19" s="159">
        <v>46382.38</v>
      </c>
      <c r="J19" s="158"/>
      <c r="N19" s="256"/>
    </row>
    <row r="20" spans="1:20" ht="13.5" thickBot="1" x14ac:dyDescent="0.25">
      <c r="A20" s="158"/>
      <c r="B20" t="s">
        <v>58</v>
      </c>
      <c r="H20" s="159">
        <v>2549.3200000000002</v>
      </c>
      <c r="J20" s="158"/>
      <c r="K20" s="81" t="s">
        <v>81</v>
      </c>
      <c r="N20" s="257">
        <v>61462.390636349999</v>
      </c>
    </row>
    <row r="21" spans="1:20" ht="13.5" thickTop="1" x14ac:dyDescent="0.2">
      <c r="A21" s="158"/>
      <c r="B21" t="s">
        <v>59</v>
      </c>
      <c r="H21" s="159">
        <v>54414.740000000005</v>
      </c>
      <c r="J21" s="258"/>
      <c r="K21" s="183"/>
      <c r="L21" s="183"/>
      <c r="M21" s="183"/>
      <c r="N21" s="170"/>
    </row>
    <row r="22" spans="1:20" ht="13.5" thickBot="1" x14ac:dyDescent="0.25">
      <c r="A22" s="158"/>
      <c r="B22" t="s">
        <v>60</v>
      </c>
      <c r="H22" s="159">
        <v>0</v>
      </c>
      <c r="J22" s="69"/>
      <c r="K22" s="202"/>
      <c r="L22" s="202"/>
      <c r="M22" s="202"/>
      <c r="N22" s="203"/>
    </row>
    <row r="23" spans="1:20" x14ac:dyDescent="0.2">
      <c r="A23" s="158"/>
      <c r="B23" t="s">
        <v>61</v>
      </c>
      <c r="H23" s="159"/>
      <c r="T23" s="81"/>
    </row>
    <row r="24" spans="1:20" x14ac:dyDescent="0.2">
      <c r="A24" s="158"/>
      <c r="C24" t="s">
        <v>231</v>
      </c>
      <c r="H24" s="159">
        <v>0</v>
      </c>
    </row>
    <row r="25" spans="1:20" x14ac:dyDescent="0.2">
      <c r="A25" s="158"/>
      <c r="B25" t="s">
        <v>93</v>
      </c>
      <c r="H25" s="159">
        <v>0</v>
      </c>
    </row>
    <row r="26" spans="1:20" x14ac:dyDescent="0.2">
      <c r="A26" s="158"/>
      <c r="B26" t="s">
        <v>94</v>
      </c>
      <c r="H26" s="159">
        <v>0</v>
      </c>
    </row>
    <row r="27" spans="1:20" x14ac:dyDescent="0.2">
      <c r="A27" s="158"/>
      <c r="B27" t="s">
        <v>92</v>
      </c>
      <c r="H27" s="159">
        <v>0</v>
      </c>
    </row>
    <row r="28" spans="1:20" x14ac:dyDescent="0.2">
      <c r="A28" s="158"/>
      <c r="H28" s="159"/>
    </row>
    <row r="29" spans="1:20" x14ac:dyDescent="0.2">
      <c r="A29" s="158"/>
      <c r="H29" s="159"/>
    </row>
    <row r="30" spans="1:20" x14ac:dyDescent="0.2">
      <c r="A30" s="158"/>
      <c r="H30" s="159"/>
    </row>
    <row r="31" spans="1:20" ht="13.5" thickBot="1" x14ac:dyDescent="0.25">
      <c r="A31" s="158"/>
      <c r="C31" s="81" t="s">
        <v>62</v>
      </c>
      <c r="H31" s="257">
        <v>2233027.83</v>
      </c>
      <c r="I31" s="160"/>
    </row>
    <row r="32" spans="1:20" ht="13.5" thickTop="1" x14ac:dyDescent="0.2">
      <c r="A32" s="258"/>
      <c r="B32" s="183"/>
      <c r="C32" s="55"/>
      <c r="D32" s="183"/>
      <c r="E32" s="183"/>
      <c r="F32" s="183"/>
      <c r="G32" s="183"/>
      <c r="H32" s="170"/>
    </row>
    <row r="33" spans="1:17" s="259" customFormat="1" x14ac:dyDescent="0.2">
      <c r="A33" s="152" t="s">
        <v>148</v>
      </c>
      <c r="C33" s="260"/>
      <c r="H33" s="261"/>
      <c r="J33"/>
      <c r="K33"/>
      <c r="L33"/>
      <c r="M33"/>
      <c r="N33"/>
    </row>
    <row r="34" spans="1:17" s="259" customFormat="1" ht="13.5" thickBot="1" x14ac:dyDescent="0.25">
      <c r="A34" s="69" t="s">
        <v>13</v>
      </c>
      <c r="B34" s="262"/>
      <c r="C34" s="262"/>
      <c r="D34" s="262"/>
      <c r="E34" s="262"/>
      <c r="F34" s="262"/>
      <c r="G34" s="262"/>
      <c r="H34" s="263"/>
      <c r="J34"/>
      <c r="K34"/>
      <c r="L34"/>
      <c r="M34"/>
      <c r="N34"/>
    </row>
    <row r="35" spans="1:17" ht="13.5" thickBot="1" x14ac:dyDescent="0.25"/>
    <row r="36" spans="1:17" ht="15.75" thickBot="1" x14ac:dyDescent="0.3">
      <c r="A36" s="249" t="s">
        <v>63</v>
      </c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64"/>
    </row>
    <row r="37" spans="1:17" ht="15.75" thickBot="1" x14ac:dyDescent="0.3">
      <c r="A37" s="251"/>
    </row>
    <row r="38" spans="1:17" ht="6" customHeight="1" x14ac:dyDescent="0.2">
      <c r="A38" s="252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139"/>
      <c r="M38" s="139"/>
      <c r="N38" s="253"/>
    </row>
    <row r="39" spans="1:17" x14ac:dyDescent="0.2">
      <c r="A39" s="171" t="s">
        <v>64</v>
      </c>
      <c r="L39" s="265" t="s">
        <v>65</v>
      </c>
      <c r="M39" s="183"/>
      <c r="N39" s="266" t="s">
        <v>66</v>
      </c>
    </row>
    <row r="40" spans="1:17" ht="6.75" customHeight="1" x14ac:dyDescent="0.2">
      <c r="A40" s="158"/>
      <c r="N40" s="255"/>
    </row>
    <row r="41" spans="1:17" x14ac:dyDescent="0.2">
      <c r="A41" s="158"/>
      <c r="B41" s="81" t="s">
        <v>62</v>
      </c>
      <c r="L41" s="160"/>
      <c r="M41" s="160"/>
      <c r="N41" s="159">
        <v>2233027.83</v>
      </c>
    </row>
    <row r="42" spans="1:17" x14ac:dyDescent="0.2">
      <c r="A42" s="158"/>
      <c r="L42" s="160"/>
      <c r="M42" s="160"/>
      <c r="N42" s="159"/>
    </row>
    <row r="43" spans="1:17" x14ac:dyDescent="0.2">
      <c r="A43" s="158"/>
      <c r="B43" s="81" t="s">
        <v>209</v>
      </c>
      <c r="L43" s="160">
        <v>60856.25</v>
      </c>
      <c r="M43" s="160"/>
      <c r="N43" s="159">
        <v>2172171.58</v>
      </c>
    </row>
    <row r="44" spans="1:17" x14ac:dyDescent="0.2">
      <c r="A44" s="158"/>
      <c r="L44" s="160"/>
      <c r="M44" s="160"/>
      <c r="N44" s="159"/>
    </row>
    <row r="45" spans="1:17" x14ac:dyDescent="0.2">
      <c r="A45" s="158"/>
      <c r="B45" s="81" t="s">
        <v>158</v>
      </c>
      <c r="L45" s="160">
        <v>311.64455134999997</v>
      </c>
      <c r="M45" s="160"/>
      <c r="N45" s="159">
        <v>2171859.9354486503</v>
      </c>
      <c r="P45" s="267"/>
    </row>
    <row r="46" spans="1:17" x14ac:dyDescent="0.2">
      <c r="A46" s="158"/>
      <c r="L46" s="160"/>
      <c r="M46" s="160"/>
      <c r="N46" s="159"/>
      <c r="Q46" s="160"/>
    </row>
    <row r="47" spans="1:17" x14ac:dyDescent="0.2">
      <c r="A47" s="158"/>
      <c r="B47" s="81" t="s">
        <v>159</v>
      </c>
      <c r="L47" s="160">
        <v>52780.070075000003</v>
      </c>
      <c r="M47" s="160"/>
      <c r="N47" s="159">
        <v>2119079.8653736501</v>
      </c>
    </row>
    <row r="48" spans="1:17" x14ac:dyDescent="0.2">
      <c r="A48" s="158"/>
      <c r="B48" s="81"/>
      <c r="L48" s="160"/>
      <c r="M48" s="160"/>
      <c r="N48" s="159"/>
    </row>
    <row r="49" spans="1:15" x14ac:dyDescent="0.2">
      <c r="A49" s="158"/>
      <c r="B49" s="81" t="s">
        <v>160</v>
      </c>
      <c r="L49" s="160">
        <v>8370.6760099999992</v>
      </c>
      <c r="M49" s="160"/>
      <c r="N49" s="159">
        <v>2110709.18936365</v>
      </c>
    </row>
    <row r="50" spans="1:15" x14ac:dyDescent="0.2">
      <c r="A50" s="158"/>
      <c r="L50" s="160"/>
      <c r="M50" s="160"/>
      <c r="N50" s="159"/>
    </row>
    <row r="51" spans="1:15" x14ac:dyDescent="0.2">
      <c r="A51" s="158"/>
      <c r="B51" s="81" t="s">
        <v>239</v>
      </c>
      <c r="L51" s="268">
        <v>371637.41391856439</v>
      </c>
      <c r="M51" s="160"/>
      <c r="N51" s="159">
        <v>1739071.7754450857</v>
      </c>
    </row>
    <row r="52" spans="1:15" x14ac:dyDescent="0.2">
      <c r="A52" s="158"/>
      <c r="L52" s="160"/>
      <c r="M52" s="160"/>
      <c r="N52" s="159"/>
    </row>
    <row r="53" spans="1:15" x14ac:dyDescent="0.2">
      <c r="A53" s="158"/>
      <c r="B53" s="81" t="s">
        <v>163</v>
      </c>
      <c r="L53" s="160">
        <v>0</v>
      </c>
      <c r="M53" s="160"/>
      <c r="N53" s="159">
        <v>1739071.7754450857</v>
      </c>
    </row>
    <row r="54" spans="1:15" x14ac:dyDescent="0.2">
      <c r="A54" s="158"/>
      <c r="B54" s="81"/>
      <c r="L54" s="160"/>
      <c r="M54" s="160"/>
      <c r="N54" s="159"/>
    </row>
    <row r="55" spans="1:15" x14ac:dyDescent="0.2">
      <c r="A55" s="158"/>
      <c r="B55" s="81" t="s">
        <v>240</v>
      </c>
      <c r="L55" s="160">
        <v>1739071.7754450899</v>
      </c>
      <c r="M55" s="160"/>
      <c r="N55" s="159">
        <v>-4.1909515857696533E-9</v>
      </c>
    </row>
    <row r="56" spans="1:15" x14ac:dyDescent="0.2">
      <c r="A56" s="158"/>
      <c r="B56" s="81"/>
      <c r="L56" s="160"/>
      <c r="M56" s="160"/>
      <c r="N56" s="159"/>
    </row>
    <row r="57" spans="1:15" x14ac:dyDescent="0.2">
      <c r="A57" s="158"/>
      <c r="B57" s="81" t="s">
        <v>211</v>
      </c>
      <c r="L57" s="160">
        <v>0</v>
      </c>
      <c r="M57" s="160"/>
      <c r="N57" s="159">
        <v>-4.1909515857696533E-9</v>
      </c>
    </row>
    <row r="58" spans="1:15" x14ac:dyDescent="0.2">
      <c r="A58" s="158"/>
      <c r="B58" s="81"/>
      <c r="L58" s="160"/>
      <c r="M58" s="160"/>
      <c r="N58" s="159"/>
    </row>
    <row r="59" spans="1:15" x14ac:dyDescent="0.2">
      <c r="A59" s="258"/>
      <c r="B59" s="55" t="s">
        <v>161</v>
      </c>
      <c r="C59" s="183"/>
      <c r="D59" s="183"/>
      <c r="E59" s="183"/>
      <c r="F59" s="183"/>
      <c r="G59" s="183"/>
      <c r="H59" s="183"/>
      <c r="I59" s="183"/>
      <c r="J59" s="183"/>
      <c r="K59" s="183"/>
      <c r="L59" s="269">
        <v>0</v>
      </c>
      <c r="M59" s="269"/>
      <c r="N59" s="256">
        <v>-4.1909515857696533E-9</v>
      </c>
      <c r="O59" s="270"/>
    </row>
    <row r="60" spans="1:15" s="259" customFormat="1" x14ac:dyDescent="0.2">
      <c r="A60" s="152" t="s">
        <v>12</v>
      </c>
      <c r="C60" s="260"/>
      <c r="N60" s="255"/>
    </row>
    <row r="61" spans="1:15" ht="13.5" thickBot="1" x14ac:dyDescent="0.25">
      <c r="A61" s="69" t="s">
        <v>13</v>
      </c>
      <c r="B61" s="202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3"/>
    </row>
    <row r="63" spans="1:15" x14ac:dyDescent="0.2">
      <c r="G63" s="232"/>
      <c r="H63" s="160"/>
      <c r="I63" s="232"/>
    </row>
  </sheetData>
  <mergeCells count="5">
    <mergeCell ref="L2:M4"/>
    <mergeCell ref="E4:G4"/>
    <mergeCell ref="E5:G5"/>
    <mergeCell ref="B4:D4"/>
    <mergeCell ref="B5:D5"/>
  </mergeCells>
  <phoneticPr fontId="5" type="noConversion"/>
  <pageMargins left="0.28000000000000003" right="0.24" top="0.35" bottom="0.31" header="0.5" footer="0.33"/>
  <pageSetup scale="55" orientation="portrait" r:id="rId1"/>
  <headerFooter alignWithMargins="0">
    <oddFooter>&amp;L&amp;"Arial,Bold"Vermont Student Assistance Corp.&amp;RPage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54"/>
  <sheetViews>
    <sheetView workbookViewId="0">
      <selection activeCell="B29" sqref="B29"/>
    </sheetView>
  </sheetViews>
  <sheetFormatPr defaultRowHeight="12.75" x14ac:dyDescent="0.2"/>
  <cols>
    <col min="1" max="1" width="17.85546875" style="2" bestFit="1" customWidth="1"/>
    <col min="2" max="2" width="30.5703125" style="2" bestFit="1" customWidth="1"/>
    <col min="3" max="3" width="11.42578125" style="2" customWidth="1"/>
    <col min="4" max="4" width="16.85546875" style="2" customWidth="1"/>
    <col min="5" max="5" width="13.28515625" style="2" bestFit="1" customWidth="1"/>
    <col min="6" max="7" width="11.42578125" style="2" customWidth="1"/>
    <col min="8" max="9" width="13.5703125" style="2" bestFit="1" customWidth="1"/>
    <col min="10" max="260" width="11.42578125" style="2" customWidth="1"/>
    <col min="261" max="261" width="13.28515625" style="2" bestFit="1" customWidth="1"/>
    <col min="262" max="516" width="11.42578125" style="2" customWidth="1"/>
    <col min="517" max="517" width="13.28515625" style="2" bestFit="1" customWidth="1"/>
    <col min="518" max="772" width="11.42578125" style="2" customWidth="1"/>
    <col min="773" max="773" width="13.28515625" style="2" bestFit="1" customWidth="1"/>
    <col min="774" max="1028" width="11.42578125" style="2" customWidth="1"/>
    <col min="1029" max="1029" width="13.28515625" style="2" bestFit="1" customWidth="1"/>
    <col min="1030" max="1284" width="11.42578125" style="2" customWidth="1"/>
    <col min="1285" max="1285" width="13.28515625" style="2" bestFit="1" customWidth="1"/>
    <col min="1286" max="1540" width="11.42578125" style="2" customWidth="1"/>
    <col min="1541" max="1541" width="13.28515625" style="2" bestFit="1" customWidth="1"/>
    <col min="1542" max="1796" width="11.42578125" style="2" customWidth="1"/>
    <col min="1797" max="1797" width="13.28515625" style="2" bestFit="1" customWidth="1"/>
    <col min="1798" max="2052" width="11.42578125" style="2" customWidth="1"/>
    <col min="2053" max="2053" width="13.28515625" style="2" bestFit="1" customWidth="1"/>
    <col min="2054" max="2308" width="11.42578125" style="2" customWidth="1"/>
    <col min="2309" max="2309" width="13.28515625" style="2" bestFit="1" customWidth="1"/>
    <col min="2310" max="2564" width="11.42578125" style="2" customWidth="1"/>
    <col min="2565" max="2565" width="13.28515625" style="2" bestFit="1" customWidth="1"/>
    <col min="2566" max="2820" width="11.42578125" style="2" customWidth="1"/>
    <col min="2821" max="2821" width="13.28515625" style="2" bestFit="1" customWidth="1"/>
    <col min="2822" max="3076" width="11.42578125" style="2" customWidth="1"/>
    <col min="3077" max="3077" width="13.28515625" style="2" bestFit="1" customWidth="1"/>
    <col min="3078" max="3332" width="11.42578125" style="2" customWidth="1"/>
    <col min="3333" max="3333" width="13.28515625" style="2" bestFit="1" customWidth="1"/>
    <col min="3334" max="3588" width="11.42578125" style="2" customWidth="1"/>
    <col min="3589" max="3589" width="13.28515625" style="2" bestFit="1" customWidth="1"/>
    <col min="3590" max="3844" width="11.42578125" style="2" customWidth="1"/>
    <col min="3845" max="3845" width="13.28515625" style="2" bestFit="1" customWidth="1"/>
    <col min="3846" max="4100" width="11.42578125" style="2" customWidth="1"/>
    <col min="4101" max="4101" width="13.28515625" style="2" bestFit="1" customWidth="1"/>
    <col min="4102" max="4356" width="11.42578125" style="2" customWidth="1"/>
    <col min="4357" max="4357" width="13.28515625" style="2" bestFit="1" customWidth="1"/>
    <col min="4358" max="4612" width="11.42578125" style="2" customWidth="1"/>
    <col min="4613" max="4613" width="13.28515625" style="2" bestFit="1" customWidth="1"/>
    <col min="4614" max="4868" width="11.42578125" style="2" customWidth="1"/>
    <col min="4869" max="4869" width="13.28515625" style="2" bestFit="1" customWidth="1"/>
    <col min="4870" max="5124" width="11.42578125" style="2" customWidth="1"/>
    <col min="5125" max="5125" width="13.28515625" style="2" bestFit="1" customWidth="1"/>
    <col min="5126" max="5380" width="11.42578125" style="2" customWidth="1"/>
    <col min="5381" max="5381" width="13.28515625" style="2" bestFit="1" customWidth="1"/>
    <col min="5382" max="5636" width="11.42578125" style="2" customWidth="1"/>
    <col min="5637" max="5637" width="13.28515625" style="2" bestFit="1" customWidth="1"/>
    <col min="5638" max="5892" width="11.42578125" style="2" customWidth="1"/>
    <col min="5893" max="5893" width="13.28515625" style="2" bestFit="1" customWidth="1"/>
    <col min="5894" max="6148" width="11.42578125" style="2" customWidth="1"/>
    <col min="6149" max="6149" width="13.28515625" style="2" bestFit="1" customWidth="1"/>
    <col min="6150" max="6404" width="11.42578125" style="2" customWidth="1"/>
    <col min="6405" max="6405" width="13.28515625" style="2" bestFit="1" customWidth="1"/>
    <col min="6406" max="6660" width="11.42578125" style="2" customWidth="1"/>
    <col min="6661" max="6661" width="13.28515625" style="2" bestFit="1" customWidth="1"/>
    <col min="6662" max="6916" width="11.42578125" style="2" customWidth="1"/>
    <col min="6917" max="6917" width="13.28515625" style="2" bestFit="1" customWidth="1"/>
    <col min="6918" max="7172" width="11.42578125" style="2" customWidth="1"/>
    <col min="7173" max="7173" width="13.28515625" style="2" bestFit="1" customWidth="1"/>
    <col min="7174" max="7428" width="11.42578125" style="2" customWidth="1"/>
    <col min="7429" max="7429" width="13.28515625" style="2" bestFit="1" customWidth="1"/>
    <col min="7430" max="7684" width="11.42578125" style="2" customWidth="1"/>
    <col min="7685" max="7685" width="13.28515625" style="2" bestFit="1" customWidth="1"/>
    <col min="7686" max="7940" width="11.42578125" style="2" customWidth="1"/>
    <col min="7941" max="7941" width="13.28515625" style="2" bestFit="1" customWidth="1"/>
    <col min="7942" max="8196" width="11.42578125" style="2" customWidth="1"/>
    <col min="8197" max="8197" width="13.28515625" style="2" bestFit="1" customWidth="1"/>
    <col min="8198" max="8452" width="11.42578125" style="2" customWidth="1"/>
    <col min="8453" max="8453" width="13.28515625" style="2" bestFit="1" customWidth="1"/>
    <col min="8454" max="8708" width="11.42578125" style="2" customWidth="1"/>
    <col min="8709" max="8709" width="13.28515625" style="2" bestFit="1" customWidth="1"/>
    <col min="8710" max="8964" width="11.42578125" style="2" customWidth="1"/>
    <col min="8965" max="8965" width="13.28515625" style="2" bestFit="1" customWidth="1"/>
    <col min="8966" max="9220" width="11.42578125" style="2" customWidth="1"/>
    <col min="9221" max="9221" width="13.28515625" style="2" bestFit="1" customWidth="1"/>
    <col min="9222" max="9476" width="11.42578125" style="2" customWidth="1"/>
    <col min="9477" max="9477" width="13.28515625" style="2" bestFit="1" customWidth="1"/>
    <col min="9478" max="9732" width="11.42578125" style="2" customWidth="1"/>
    <col min="9733" max="9733" width="13.28515625" style="2" bestFit="1" customWidth="1"/>
    <col min="9734" max="9988" width="11.42578125" style="2" customWidth="1"/>
    <col min="9989" max="9989" width="13.28515625" style="2" bestFit="1" customWidth="1"/>
    <col min="9990" max="10244" width="11.42578125" style="2" customWidth="1"/>
    <col min="10245" max="10245" width="13.28515625" style="2" bestFit="1" customWidth="1"/>
    <col min="10246" max="10500" width="11.42578125" style="2" customWidth="1"/>
    <col min="10501" max="10501" width="13.28515625" style="2" bestFit="1" customWidth="1"/>
    <col min="10502" max="10756" width="11.42578125" style="2" customWidth="1"/>
    <col min="10757" max="10757" width="13.28515625" style="2" bestFit="1" customWidth="1"/>
    <col min="10758" max="11012" width="11.42578125" style="2" customWidth="1"/>
    <col min="11013" max="11013" width="13.28515625" style="2" bestFit="1" customWidth="1"/>
    <col min="11014" max="11268" width="11.42578125" style="2" customWidth="1"/>
    <col min="11269" max="11269" width="13.28515625" style="2" bestFit="1" customWidth="1"/>
    <col min="11270" max="11524" width="11.42578125" style="2" customWidth="1"/>
    <col min="11525" max="11525" width="13.28515625" style="2" bestFit="1" customWidth="1"/>
    <col min="11526" max="11780" width="11.42578125" style="2" customWidth="1"/>
    <col min="11781" max="11781" width="13.28515625" style="2" bestFit="1" customWidth="1"/>
    <col min="11782" max="12036" width="11.42578125" style="2" customWidth="1"/>
    <col min="12037" max="12037" width="13.28515625" style="2" bestFit="1" customWidth="1"/>
    <col min="12038" max="12292" width="11.42578125" style="2" customWidth="1"/>
    <col min="12293" max="12293" width="13.28515625" style="2" bestFit="1" customWidth="1"/>
    <col min="12294" max="12548" width="11.42578125" style="2" customWidth="1"/>
    <col min="12549" max="12549" width="13.28515625" style="2" bestFit="1" customWidth="1"/>
    <col min="12550" max="12804" width="11.42578125" style="2" customWidth="1"/>
    <col min="12805" max="12805" width="13.28515625" style="2" bestFit="1" customWidth="1"/>
    <col min="12806" max="13060" width="11.42578125" style="2" customWidth="1"/>
    <col min="13061" max="13061" width="13.28515625" style="2" bestFit="1" customWidth="1"/>
    <col min="13062" max="13316" width="11.42578125" style="2" customWidth="1"/>
    <col min="13317" max="13317" width="13.28515625" style="2" bestFit="1" customWidth="1"/>
    <col min="13318" max="13572" width="11.42578125" style="2" customWidth="1"/>
    <col min="13573" max="13573" width="13.28515625" style="2" bestFit="1" customWidth="1"/>
    <col min="13574" max="13828" width="11.42578125" style="2" customWidth="1"/>
    <col min="13829" max="13829" width="13.28515625" style="2" bestFit="1" customWidth="1"/>
    <col min="13830" max="14084" width="11.42578125" style="2" customWidth="1"/>
    <col min="14085" max="14085" width="13.28515625" style="2" bestFit="1" customWidth="1"/>
    <col min="14086" max="14340" width="11.42578125" style="2" customWidth="1"/>
    <col min="14341" max="14341" width="13.28515625" style="2" bestFit="1" customWidth="1"/>
    <col min="14342" max="14596" width="11.42578125" style="2" customWidth="1"/>
    <col min="14597" max="14597" width="13.28515625" style="2" bestFit="1" customWidth="1"/>
    <col min="14598" max="14852" width="11.42578125" style="2" customWidth="1"/>
    <col min="14853" max="14853" width="13.28515625" style="2" bestFit="1" customWidth="1"/>
    <col min="14854" max="15108" width="11.42578125" style="2" customWidth="1"/>
    <col min="15109" max="15109" width="13.28515625" style="2" bestFit="1" customWidth="1"/>
    <col min="15110" max="15364" width="11.42578125" style="2" customWidth="1"/>
    <col min="15365" max="15365" width="13.28515625" style="2" bestFit="1" customWidth="1"/>
    <col min="15366" max="15620" width="11.42578125" style="2" customWidth="1"/>
    <col min="15621" max="15621" width="13.28515625" style="2" bestFit="1" customWidth="1"/>
    <col min="15622" max="15876" width="11.42578125" style="2" customWidth="1"/>
    <col min="15877" max="15877" width="13.28515625" style="2" bestFit="1" customWidth="1"/>
    <col min="15878" max="16132" width="11.42578125" style="2" customWidth="1"/>
    <col min="16133" max="16133" width="13.28515625" style="2" bestFit="1" customWidth="1"/>
    <col min="16134" max="16384" width="11.42578125" style="2" customWidth="1"/>
  </cols>
  <sheetData>
    <row r="1" spans="1:5" ht="18" x14ac:dyDescent="0.2">
      <c r="D1" s="3" t="s">
        <v>76</v>
      </c>
    </row>
    <row r="2" spans="1:5" x14ac:dyDescent="0.2">
      <c r="A2" s="4"/>
    </row>
    <row r="3" spans="1:5" ht="18" x14ac:dyDescent="0.2">
      <c r="D3" s="3" t="s">
        <v>169</v>
      </c>
    </row>
    <row r="5" spans="1:5" ht="15" x14ac:dyDescent="0.2">
      <c r="D5" s="5" t="s">
        <v>170</v>
      </c>
    </row>
    <row r="10" spans="1:5" x14ac:dyDescent="0.2">
      <c r="A10" s="1"/>
      <c r="B10" s="1"/>
      <c r="C10" s="1"/>
    </row>
    <row r="11" spans="1:5" x14ac:dyDescent="0.2">
      <c r="A11" s="1"/>
      <c r="B11" s="1"/>
      <c r="C11" s="1"/>
      <c r="D11" s="8" t="s">
        <v>171</v>
      </c>
      <c r="E11" s="8" t="s">
        <v>171</v>
      </c>
    </row>
    <row r="12" spans="1:5" x14ac:dyDescent="0.2">
      <c r="A12" s="1"/>
      <c r="B12" s="1"/>
      <c r="C12" s="1"/>
      <c r="D12" s="9" t="s">
        <v>241</v>
      </c>
      <c r="E12" s="9" t="s">
        <v>242</v>
      </c>
    </row>
    <row r="13" spans="1:5" x14ac:dyDescent="0.2">
      <c r="A13" s="1"/>
      <c r="B13" s="1"/>
      <c r="C13" s="1"/>
      <c r="D13" s="1"/>
      <c r="E13" s="1"/>
    </row>
    <row r="14" spans="1:5" x14ac:dyDescent="0.2">
      <c r="A14" s="6" t="s">
        <v>36</v>
      </c>
      <c r="B14" s="1"/>
      <c r="C14" s="1"/>
      <c r="D14" s="1"/>
      <c r="E14" s="1"/>
    </row>
    <row r="15" spans="1:5" x14ac:dyDescent="0.2">
      <c r="A15" s="6" t="s">
        <v>172</v>
      </c>
      <c r="B15" s="1"/>
      <c r="C15" s="1"/>
      <c r="D15" s="1"/>
      <c r="E15" s="1"/>
    </row>
    <row r="16" spans="1:5" x14ac:dyDescent="0.2">
      <c r="A16" s="1"/>
      <c r="B16" s="6" t="s">
        <v>173</v>
      </c>
      <c r="C16" s="1"/>
      <c r="D16" s="10">
        <v>6011450.1299999999</v>
      </c>
      <c r="E16" s="10">
        <v>2233027.83</v>
      </c>
    </row>
    <row r="17" spans="1:9" x14ac:dyDescent="0.2">
      <c r="A17" s="1"/>
      <c r="B17" s="6" t="s">
        <v>174</v>
      </c>
      <c r="C17" s="1"/>
      <c r="D17" s="10">
        <v>0</v>
      </c>
      <c r="E17" s="10">
        <v>0</v>
      </c>
    </row>
    <row r="18" spans="1:9" x14ac:dyDescent="0.2">
      <c r="A18" s="1"/>
      <c r="B18" s="6" t="s">
        <v>175</v>
      </c>
      <c r="C18" s="1"/>
      <c r="D18" s="10">
        <v>1176783</v>
      </c>
      <c r="E18" s="10">
        <v>1176783</v>
      </c>
    </row>
    <row r="19" spans="1:9" x14ac:dyDescent="0.2">
      <c r="A19" s="1"/>
      <c r="B19" s="6" t="s">
        <v>222</v>
      </c>
      <c r="C19" s="1"/>
      <c r="D19" s="10">
        <v>0</v>
      </c>
      <c r="E19" s="10">
        <v>0</v>
      </c>
    </row>
    <row r="20" spans="1:9" x14ac:dyDescent="0.2">
      <c r="A20" s="1"/>
      <c r="B20" s="6" t="s">
        <v>207</v>
      </c>
      <c r="C20" s="1"/>
      <c r="D20" s="10">
        <v>0</v>
      </c>
      <c r="E20" s="10">
        <v>0</v>
      </c>
    </row>
    <row r="21" spans="1:9" x14ac:dyDescent="0.2">
      <c r="A21" s="1"/>
      <c r="B21" s="6" t="s">
        <v>176</v>
      </c>
      <c r="C21" s="1"/>
      <c r="D21" s="11">
        <v>7188233.1299999999</v>
      </c>
      <c r="E21" s="11">
        <v>3409810.83</v>
      </c>
    </row>
    <row r="22" spans="1:9" x14ac:dyDescent="0.2">
      <c r="A22" s="6" t="s">
        <v>177</v>
      </c>
      <c r="B22" s="1"/>
      <c r="C22" s="1"/>
      <c r="D22" s="1"/>
      <c r="E22" s="1"/>
    </row>
    <row r="23" spans="1:9" x14ac:dyDescent="0.2">
      <c r="A23" s="1"/>
      <c r="B23" s="6" t="s">
        <v>178</v>
      </c>
      <c r="C23" s="1"/>
      <c r="D23" s="10">
        <v>0</v>
      </c>
      <c r="E23" s="10">
        <v>0</v>
      </c>
    </row>
    <row r="24" spans="1:9" x14ac:dyDescent="0.2">
      <c r="A24" s="1"/>
      <c r="B24" s="6" t="s">
        <v>179</v>
      </c>
      <c r="C24" s="1"/>
      <c r="D24" s="10">
        <v>86295682.319999993</v>
      </c>
      <c r="E24" s="10">
        <v>83986941.400000006</v>
      </c>
    </row>
    <row r="25" spans="1:9" x14ac:dyDescent="0.2">
      <c r="A25" s="1"/>
      <c r="B25" s="6" t="s">
        <v>180</v>
      </c>
      <c r="C25" s="1"/>
      <c r="D25" s="10">
        <v>-133686.70000000001</v>
      </c>
      <c r="E25" s="10">
        <v>-133686.70000000001</v>
      </c>
    </row>
    <row r="26" spans="1:9" x14ac:dyDescent="0.2">
      <c r="A26" s="1"/>
      <c r="B26" s="6" t="s">
        <v>181</v>
      </c>
      <c r="C26" s="1"/>
      <c r="D26" s="10">
        <v>0</v>
      </c>
      <c r="E26" s="10">
        <v>0</v>
      </c>
    </row>
    <row r="27" spans="1:9" x14ac:dyDescent="0.2">
      <c r="A27" s="1"/>
      <c r="B27" s="6" t="s">
        <v>182</v>
      </c>
      <c r="C27" s="1"/>
      <c r="D27" s="10">
        <v>0</v>
      </c>
      <c r="E27" s="10">
        <v>0</v>
      </c>
    </row>
    <row r="28" spans="1:9" x14ac:dyDescent="0.2">
      <c r="A28" s="1"/>
      <c r="B28" s="6" t="s">
        <v>183</v>
      </c>
      <c r="C28" s="1"/>
      <c r="D28" s="10">
        <v>4608872.4400000004</v>
      </c>
      <c r="E28" s="10">
        <v>4708240.25</v>
      </c>
      <c r="G28" s="7"/>
      <c r="H28" s="7"/>
      <c r="I28" s="7"/>
    </row>
    <row r="29" spans="1:9" x14ac:dyDescent="0.2">
      <c r="A29" s="1"/>
      <c r="B29" s="6" t="s">
        <v>248</v>
      </c>
      <c r="C29" s="1"/>
      <c r="D29" s="10">
        <v>0</v>
      </c>
      <c r="E29" s="10">
        <v>643804.14</v>
      </c>
      <c r="G29" s="7"/>
      <c r="H29" s="7"/>
      <c r="I29" s="7"/>
    </row>
    <row r="30" spans="1:9" x14ac:dyDescent="0.2">
      <c r="A30" s="1"/>
      <c r="B30" s="6" t="s">
        <v>202</v>
      </c>
      <c r="C30" s="1"/>
      <c r="D30" s="10">
        <v>11725.49</v>
      </c>
      <c r="E30" s="10">
        <v>17357.59</v>
      </c>
      <c r="G30" s="7"/>
    </row>
    <row r="31" spans="1:9" x14ac:dyDescent="0.2">
      <c r="A31" s="1"/>
      <c r="B31" s="6" t="s">
        <v>203</v>
      </c>
      <c r="C31" s="1"/>
      <c r="D31" s="10">
        <v>466727.73</v>
      </c>
      <c r="E31" s="10">
        <v>675173.09</v>
      </c>
    </row>
    <row r="32" spans="1:9" x14ac:dyDescent="0.2">
      <c r="A32" s="1"/>
      <c r="B32" s="6" t="s">
        <v>184</v>
      </c>
      <c r="C32" s="1"/>
      <c r="D32" s="11">
        <v>91249321.280000001</v>
      </c>
      <c r="E32" s="11">
        <f>SUM(E23:E31)</f>
        <v>89897829.770000011</v>
      </c>
    </row>
    <row r="33" spans="1:5" x14ac:dyDescent="0.2">
      <c r="A33" s="1"/>
      <c r="B33" s="1"/>
      <c r="C33" s="1"/>
      <c r="D33" s="1"/>
      <c r="E33" s="1"/>
    </row>
    <row r="34" spans="1:5" ht="13.5" thickBot="1" x14ac:dyDescent="0.25">
      <c r="A34" s="1"/>
      <c r="B34" s="6" t="s">
        <v>24</v>
      </c>
      <c r="C34" s="1"/>
      <c r="D34" s="12">
        <v>98437554.409999996</v>
      </c>
      <c r="E34" s="12">
        <f>E32+E21</f>
        <v>93307640.600000009</v>
      </c>
    </row>
    <row r="35" spans="1:5" ht="13.5" thickTop="1" x14ac:dyDescent="0.2">
      <c r="A35" s="6" t="s">
        <v>185</v>
      </c>
      <c r="B35" s="1"/>
      <c r="C35" s="1"/>
      <c r="D35" s="1"/>
      <c r="E35" s="1"/>
    </row>
    <row r="36" spans="1:5" x14ac:dyDescent="0.2">
      <c r="A36" s="6" t="s">
        <v>186</v>
      </c>
      <c r="B36" s="1"/>
      <c r="C36" s="1"/>
      <c r="D36" s="1"/>
      <c r="E36" s="1"/>
    </row>
    <row r="37" spans="1:5" x14ac:dyDescent="0.2">
      <c r="A37" s="1"/>
      <c r="B37" s="6" t="s">
        <v>187</v>
      </c>
      <c r="C37" s="1"/>
      <c r="D37" s="10">
        <v>52351003.549999997</v>
      </c>
      <c r="E37" s="10">
        <v>46828910.270000003</v>
      </c>
    </row>
    <row r="38" spans="1:5" x14ac:dyDescent="0.2">
      <c r="A38" s="1"/>
      <c r="B38" s="6" t="s">
        <v>188</v>
      </c>
      <c r="C38" s="1"/>
      <c r="D38" s="10">
        <v>0</v>
      </c>
      <c r="E38" s="10">
        <v>0</v>
      </c>
    </row>
    <row r="39" spans="1:5" x14ac:dyDescent="0.2">
      <c r="A39" s="1"/>
      <c r="B39" s="6" t="s">
        <v>189</v>
      </c>
      <c r="C39" s="1"/>
      <c r="D39" s="10">
        <v>15500000</v>
      </c>
      <c r="E39" s="10">
        <v>15500000</v>
      </c>
    </row>
    <row r="40" spans="1:5" x14ac:dyDescent="0.2">
      <c r="A40" s="1"/>
      <c r="B40" s="6" t="s">
        <v>190</v>
      </c>
      <c r="C40" s="1"/>
      <c r="D40" s="10">
        <v>8921.6299999999992</v>
      </c>
      <c r="E40" s="10">
        <v>31926.23</v>
      </c>
    </row>
    <row r="41" spans="1:5" x14ac:dyDescent="0.2">
      <c r="A41" s="1"/>
      <c r="B41" s="6" t="s">
        <v>191</v>
      </c>
      <c r="C41" s="1"/>
      <c r="D41" s="10">
        <v>3631.78</v>
      </c>
      <c r="E41" s="10">
        <v>14528.44</v>
      </c>
    </row>
    <row r="42" spans="1:5" x14ac:dyDescent="0.2">
      <c r="A42" s="1"/>
      <c r="B42" s="6" t="s">
        <v>223</v>
      </c>
      <c r="C42" s="1"/>
      <c r="D42" s="10">
        <v>3510251.1</v>
      </c>
      <c r="E42" s="10">
        <v>3139982.48</v>
      </c>
    </row>
    <row r="43" spans="1:5" x14ac:dyDescent="0.2">
      <c r="A43" s="1"/>
      <c r="B43" s="6" t="s">
        <v>192</v>
      </c>
      <c r="C43" s="1"/>
      <c r="D43" s="10">
        <v>0</v>
      </c>
      <c r="E43" s="10">
        <v>0</v>
      </c>
    </row>
    <row r="44" spans="1:5" x14ac:dyDescent="0.2">
      <c r="A44" s="1"/>
      <c r="B44" s="6" t="s">
        <v>193</v>
      </c>
      <c r="C44" s="1"/>
      <c r="D44" s="10">
        <v>0</v>
      </c>
      <c r="E44" s="10">
        <v>0</v>
      </c>
    </row>
    <row r="45" spans="1:5" x14ac:dyDescent="0.2">
      <c r="A45" s="1"/>
      <c r="B45" s="6" t="s">
        <v>194</v>
      </c>
      <c r="C45" s="1"/>
      <c r="D45" s="10">
        <v>0</v>
      </c>
      <c r="E45" s="10">
        <v>0</v>
      </c>
    </row>
    <row r="46" spans="1:5" x14ac:dyDescent="0.2">
      <c r="A46" s="1"/>
      <c r="B46" s="6" t="s">
        <v>195</v>
      </c>
      <c r="C46" s="1"/>
      <c r="D46" s="10">
        <v>0</v>
      </c>
      <c r="E46" s="10">
        <v>0</v>
      </c>
    </row>
    <row r="47" spans="1:5" x14ac:dyDescent="0.2">
      <c r="A47" s="1"/>
      <c r="B47" s="6" t="s">
        <v>196</v>
      </c>
      <c r="C47" s="1"/>
      <c r="D47" s="10">
        <v>-67300.600000000006</v>
      </c>
      <c r="E47" s="10">
        <v>171813.43</v>
      </c>
    </row>
    <row r="48" spans="1:5" x14ac:dyDescent="0.2">
      <c r="A48" s="1"/>
      <c r="B48" s="6" t="s">
        <v>197</v>
      </c>
      <c r="C48" s="1"/>
      <c r="D48" s="11">
        <v>71306507.459999993</v>
      </c>
      <c r="E48" s="11">
        <v>65687160.850000001</v>
      </c>
    </row>
    <row r="49" spans="1:5" x14ac:dyDescent="0.2">
      <c r="A49" s="1"/>
      <c r="B49" s="1"/>
      <c r="C49" s="1"/>
      <c r="D49" s="1"/>
      <c r="E49" s="1"/>
    </row>
    <row r="50" spans="1:5" x14ac:dyDescent="0.2">
      <c r="A50" s="6" t="s">
        <v>198</v>
      </c>
      <c r="B50" s="1"/>
      <c r="C50" s="1"/>
      <c r="D50" s="1"/>
      <c r="E50" s="1"/>
    </row>
    <row r="51" spans="1:5" x14ac:dyDescent="0.2">
      <c r="A51" s="1"/>
      <c r="B51" s="6" t="s">
        <v>199</v>
      </c>
      <c r="C51" s="1"/>
      <c r="D51" s="10">
        <v>27131046.949999999</v>
      </c>
      <c r="E51" s="10">
        <v>27620479.75</v>
      </c>
    </row>
    <row r="52" spans="1:5" x14ac:dyDescent="0.2">
      <c r="A52" s="1"/>
      <c r="B52" s="6" t="s">
        <v>200</v>
      </c>
      <c r="D52" s="11">
        <v>27131046.949999999</v>
      </c>
      <c r="E52" s="11">
        <v>27620479.75</v>
      </c>
    </row>
    <row r="53" spans="1:5" ht="13.5" thickBot="1" x14ac:dyDescent="0.25">
      <c r="A53" s="1"/>
      <c r="B53" s="6" t="s">
        <v>201</v>
      </c>
      <c r="D53" s="13">
        <v>98437554.409999996</v>
      </c>
      <c r="E53" s="13">
        <v>93307640.599999994</v>
      </c>
    </row>
    <row r="54" spans="1:5" ht="13.5" thickTop="1" x14ac:dyDescent="0.2"/>
  </sheetData>
  <pageMargins left="0.16666666666666666" right="0.16666666666666666" top="0.16666666666666666" bottom="0.16666666666666666" header="0" footer="0"/>
  <pageSetup orientation="portrait" errors="NA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FFELP</vt:lpstr>
      <vt:lpstr>Collection and Waterfall</vt:lpstr>
      <vt:lpstr>Balance Sheet</vt:lpstr>
      <vt:lpstr>'Collection and Waterfall'!Print_Area</vt:lpstr>
      <vt:lpstr>FFELP!Print_Area</vt:lpstr>
      <vt:lpstr>'Collection and Waterfall'!Print_Titles</vt:lpstr>
      <vt:lpstr>FFELP!Print_Titles</vt:lpstr>
    </vt:vector>
  </TitlesOfParts>
  <Company>VSAC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Colfax</dc:creator>
  <cp:lastModifiedBy>Clifford Genece</cp:lastModifiedBy>
  <cp:lastPrinted>2013-12-18T15:49:48Z</cp:lastPrinted>
  <dcterms:created xsi:type="dcterms:W3CDTF">2010-03-10T16:54:56Z</dcterms:created>
  <dcterms:modified xsi:type="dcterms:W3CDTF">2024-05-28T13:52:21Z</dcterms:modified>
</cp:coreProperties>
</file>