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codeName="ThisWorkbook" checkCompatibility="1" defaultThemeVersion="124226"/>
  <xr:revisionPtr revIDLastSave="0" documentId="13_ncr:1_{F677633A-F1E2-49E6-9E4C-3F8A8B62552F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FFELP" sheetId="1" r:id="rId1"/>
    <sheet name="Collection and Waterfall" sheetId="9" r:id="rId2"/>
    <sheet name="Balance Sheet" sheetId="16" r:id="rId3"/>
  </sheets>
  <definedNames>
    <definedName name="_xlnm.Print_Area" localSheetId="1">'Collection and Waterfall'!$A$1:$N$61</definedName>
    <definedName name="_xlnm.Print_Area" localSheetId="0">FFELP!$A$1:$M$170</definedName>
    <definedName name="_xlnm.Print_Titles" localSheetId="1">'Collection and Waterfall'!$1:$5</definedName>
    <definedName name="_xlnm.Print_Titles" localSheetId="0">FFELP!$1:$10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6" l="1"/>
</calcChain>
</file>

<file path=xl/sharedStrings.xml><?xml version="1.0" encoding="utf-8"?>
<sst xmlns="http://schemas.openxmlformats.org/spreadsheetml/2006/main" count="334" uniqueCount="251">
  <si>
    <t>Issuer</t>
  </si>
  <si>
    <t>Deal Name</t>
  </si>
  <si>
    <t>Distribution Date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</si>
  <si>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</si>
  <si>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</si>
  <si>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</si>
  <si>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</si>
  <si>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</si>
  <si>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</si>
  <si>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</si>
  <si>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</si>
  <si>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</si>
  <si>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</si>
  <si>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</si>
  <si>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</si>
  <si>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</si>
  <si>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</si>
  <si>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</si>
  <si>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</si>
  <si>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</si>
  <si>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</si>
  <si>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Weighted Average Coupon (WAC)</t>
  </si>
  <si>
    <t>Number of Loans</t>
  </si>
  <si>
    <t>Number of Borrowers</t>
  </si>
  <si>
    <t>Total Assets</t>
  </si>
  <si>
    <t>Senior Parity %</t>
  </si>
  <si>
    <t>Total Parity %</t>
  </si>
  <si>
    <t xml:space="preserve">    Current</t>
  </si>
  <si>
    <t>Total Repayment</t>
  </si>
  <si>
    <t>Deferment</t>
  </si>
  <si>
    <t># of Loans</t>
  </si>
  <si>
    <t>Beginning</t>
  </si>
  <si>
    <t>Ending</t>
  </si>
  <si>
    <t>% of Balance</t>
  </si>
  <si>
    <t>Total Portfolio</t>
  </si>
  <si>
    <t>Total</t>
  </si>
  <si>
    <t>Assets</t>
  </si>
  <si>
    <t xml:space="preserve">    Loans Receivable</t>
  </si>
  <si>
    <t>Liabilities</t>
  </si>
  <si>
    <t xml:space="preserve">   Bonds Payable</t>
  </si>
  <si>
    <t>Total Liabilities</t>
  </si>
  <si>
    <t>Maturity</t>
  </si>
  <si>
    <t>Average Borrower Indebtedness</t>
  </si>
  <si>
    <t xml:space="preserve">    Accrued Interest on Investment</t>
  </si>
  <si>
    <t xml:space="preserve">    Accrued Interest Subsidy Payments</t>
  </si>
  <si>
    <t xml:space="preserve">    Total Accounts/Funds Balance</t>
  </si>
  <si>
    <t xml:space="preserve">   Accrued Interest on Senior Bonds</t>
  </si>
  <si>
    <t xml:space="preserve">   Principal of Sub Bonds Outstanding</t>
  </si>
  <si>
    <t xml:space="preserve">   Accrued Interest on Sub Bonds Outstanding</t>
  </si>
  <si>
    <t>Proprietary</t>
  </si>
  <si>
    <t>Monitoring Waterfall and Collections</t>
  </si>
  <si>
    <t>Collection Period</t>
  </si>
  <si>
    <t>Collection Activity</t>
  </si>
  <si>
    <t>Collection Account</t>
  </si>
  <si>
    <t>Collection Amount Received</t>
  </si>
  <si>
    <t>Recoveries</t>
  </si>
  <si>
    <t>Excess of Required Reserve Account</t>
  </si>
  <si>
    <t>Payments from Guarantor</t>
  </si>
  <si>
    <t>Sale Proceeds</t>
  </si>
  <si>
    <t>Investment Income</t>
  </si>
  <si>
    <t>All Fees</t>
  </si>
  <si>
    <t xml:space="preserve">Other Amounts Received in Collection 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</si>
  <si>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</si>
  <si>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</si>
  <si>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</si>
  <si>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</si>
  <si>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</si>
  <si>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</si>
  <si>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Consolidation Loans</t>
  </si>
  <si>
    <t>Bal after Waterfall</t>
  </si>
  <si>
    <t>Subsidized Stafford Loans</t>
  </si>
  <si>
    <t>Unsubsidized Stafford Loans</t>
  </si>
  <si>
    <t xml:space="preserve">    30-59 Days Delinquent</t>
  </si>
  <si>
    <t xml:space="preserve">    60-89 Days Delinquent</t>
  </si>
  <si>
    <t xml:space="preserve">    150-179 Days Delinquent</t>
  </si>
  <si>
    <t xml:space="preserve">    120-149 Days Delinquent</t>
  </si>
  <si>
    <t xml:space="preserve">    180-209 Days Delinquent</t>
  </si>
  <si>
    <t xml:space="preserve">    210-239 Days Delinquent</t>
  </si>
  <si>
    <t>4 Year</t>
  </si>
  <si>
    <t>2 Year</t>
  </si>
  <si>
    <t>Foreign</t>
  </si>
  <si>
    <t>Grad / PLUS Loans</t>
  </si>
  <si>
    <t>Vermont Student Assistance Corporation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</si>
  <si>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</si>
  <si>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</si>
  <si>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</si>
  <si>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</si>
  <si>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</si>
  <si>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</si>
  <si>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</si>
  <si>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</si>
  <si>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Servicing Fees</t>
  </si>
  <si>
    <t>Indenture Trustee Fees</t>
  </si>
  <si>
    <t>Other Fees</t>
  </si>
  <si>
    <t>Remarketing Fees</t>
  </si>
  <si>
    <t>Credit Enhancement Fees</t>
  </si>
  <si>
    <t>Arbitrage Analysis Fees</t>
  </si>
  <si>
    <t>www.vsac.org</t>
  </si>
  <si>
    <t>Excess Earnings Rebate paid to IRS</t>
  </si>
  <si>
    <t>Consolidation Rebate Fee paid to Dept. of Ed</t>
  </si>
  <si>
    <t>Excess Interest returned to Dept. of Ed</t>
  </si>
  <si>
    <t>Taxable</t>
  </si>
  <si>
    <t>IRS Status</t>
  </si>
  <si>
    <t>% of Pool</t>
  </si>
  <si>
    <t xml:space="preserve">    In School</t>
  </si>
  <si>
    <t xml:space="preserve">    Grace</t>
  </si>
  <si>
    <t xml:space="preserve">    Allowance for Bad Debt</t>
  </si>
  <si>
    <t xml:space="preserve">    Student Loan Fees</t>
  </si>
  <si>
    <t xml:space="preserve">    Prepaid Expenses</t>
  </si>
  <si>
    <t xml:space="preserve">    Deferred Bond Issuance Costs</t>
  </si>
  <si>
    <t xml:space="preserve">    Accrued Interest Receivable on Loans</t>
  </si>
  <si>
    <t xml:space="preserve">   Borrower Benefit Rebates Payable</t>
  </si>
  <si>
    <t xml:space="preserve">   Accrued Yield and Rebate - US Treasury</t>
  </si>
  <si>
    <t xml:space="preserve">   Due to US Dept. of Ed</t>
  </si>
  <si>
    <t xml:space="preserve">   Accounts Payable and Other Liabilities</t>
  </si>
  <si>
    <t xml:space="preserve">   Due To/From Operations</t>
  </si>
  <si>
    <t>Principal</t>
  </si>
  <si>
    <t>Reduced Payment</t>
  </si>
  <si>
    <t>Claim Filed</t>
  </si>
  <si>
    <t>HEAL Loans</t>
  </si>
  <si>
    <r>
      <t xml:space="preserve">Other / Unknown </t>
    </r>
    <r>
      <rPr>
        <i/>
        <sz val="10"/>
        <rFont val="Arial"/>
        <family val="2"/>
      </rPr>
      <t>(a)</t>
    </r>
  </si>
  <si>
    <t>Includes Consolidation loans for which no School Code is maintained</t>
  </si>
  <si>
    <t xml:space="preserve">    240-269 Days Delinquent</t>
  </si>
  <si>
    <t xml:space="preserve">    270+ Days Delinquent</t>
  </si>
  <si>
    <t xml:space="preserve">    1-29 Days Delinquent</t>
  </si>
  <si>
    <t>In Grace</t>
  </si>
  <si>
    <t xml:space="preserve">In School </t>
  </si>
  <si>
    <t xml:space="preserve">Repayment </t>
  </si>
  <si>
    <t xml:space="preserve">Forbearance </t>
  </si>
  <si>
    <t>Portfolio Summary - FFELP</t>
  </si>
  <si>
    <t>Notes/Bonds</t>
  </si>
  <si>
    <t>Weighted Average Payments Made - FFELP</t>
  </si>
  <si>
    <t>Funds and Accounts - Trust</t>
  </si>
  <si>
    <t>Balance Sheet and Parity - Trust</t>
  </si>
  <si>
    <t>Portfolio by Loan Status - FFELP</t>
  </si>
  <si>
    <t>Delinquency Status - FFELP</t>
  </si>
  <si>
    <t>Portfolio by Loan Type - FFELP</t>
  </si>
  <si>
    <t>Portfolio by School Type - FFELP</t>
  </si>
  <si>
    <t>Total Repayment includes Reduced Payment loans</t>
  </si>
  <si>
    <t>investorrelations@vsac.org</t>
  </si>
  <si>
    <t>Cumulative Default Rate - FFELP</t>
  </si>
  <si>
    <t>Repayment</t>
  </si>
  <si>
    <t>Forbearance</t>
  </si>
  <si>
    <t>W.A. Time until (a)</t>
  </si>
  <si>
    <t>Current Status</t>
  </si>
  <si>
    <t>Conversion to Repayment</t>
  </si>
  <si>
    <t>months</t>
  </si>
  <si>
    <t>Total Not Converted</t>
  </si>
  <si>
    <t>W.A. Time since</t>
  </si>
  <si>
    <t>Total Converted</t>
  </si>
  <si>
    <t>W.A. Time until Conversion to Repayment includes Grace period</t>
  </si>
  <si>
    <t>Student Loans Receivable Activity</t>
  </si>
  <si>
    <t>Beginning Balance</t>
  </si>
  <si>
    <t>Interest Caps</t>
  </si>
  <si>
    <t>Consolidation Payments</t>
  </si>
  <si>
    <t>Claim Payments</t>
  </si>
  <si>
    <t>Borrower Benefit Rebates</t>
  </si>
  <si>
    <t>School Refunds</t>
  </si>
  <si>
    <t xml:space="preserve">Write-offs </t>
  </si>
  <si>
    <t>Miscellaneous Adjustments</t>
  </si>
  <si>
    <t>Ending Balance</t>
  </si>
  <si>
    <t>(a) Footnotes:</t>
  </si>
  <si>
    <t>Reserve Account - Beginning of Period</t>
  </si>
  <si>
    <t>Reserve Account - End of Period</t>
  </si>
  <si>
    <t>Student Loan Asset-Backed Notes, 2012-1</t>
  </si>
  <si>
    <t>Monthly Servicing Report</t>
  </si>
  <si>
    <t>2012-1</t>
  </si>
  <si>
    <t>2012-1 A</t>
  </si>
  <si>
    <t>2012-1 B</t>
  </si>
  <si>
    <t>Department Reserve Fund</t>
  </si>
  <si>
    <t>Collection Fund</t>
  </si>
  <si>
    <r>
      <t>Second</t>
    </r>
    <r>
      <rPr>
        <sz val="10"/>
        <rFont val="Arial"/>
        <family val="2"/>
      </rPr>
      <t>: Trustee Fees</t>
    </r>
  </si>
  <si>
    <r>
      <t>Third</t>
    </r>
    <r>
      <rPr>
        <sz val="10"/>
        <rFont val="Arial"/>
        <family val="2"/>
      </rPr>
      <t>: Servicing Fees</t>
    </r>
  </si>
  <si>
    <r>
      <t>Fourth</t>
    </r>
    <r>
      <rPr>
        <sz val="10"/>
        <rFont val="Arial"/>
        <family val="2"/>
      </rPr>
      <t>: Administration Fees</t>
    </r>
  </si>
  <si>
    <r>
      <t>Fifth</t>
    </r>
    <r>
      <rPr>
        <sz val="10"/>
        <rFont val="Arial"/>
        <family val="2"/>
      </rPr>
      <t>: Noteholders' Interest</t>
    </r>
  </si>
  <si>
    <r>
      <t>Seventh</t>
    </r>
    <r>
      <rPr>
        <sz val="10"/>
        <rFont val="Arial"/>
        <family val="2"/>
      </rPr>
      <t>: Noteholders' Principal</t>
    </r>
  </si>
  <si>
    <t>Remaining Amount Available for Release to Issuer</t>
  </si>
  <si>
    <t>Reserve Fund Requirement</t>
  </si>
  <si>
    <r>
      <t>Sixth</t>
    </r>
    <r>
      <rPr>
        <sz val="10"/>
        <rFont val="Arial"/>
        <family val="2"/>
      </rPr>
      <t>: Reserve Fund Requirement</t>
    </r>
  </si>
  <si>
    <t>Weighted Average Maturity (WAM) (in months)</t>
  </si>
  <si>
    <t xml:space="preserve">    90-119 Days Delinquent</t>
  </si>
  <si>
    <t>924279AC6</t>
  </si>
  <si>
    <t>924279AD4</t>
  </si>
  <si>
    <t>Loan Transfers</t>
  </si>
  <si>
    <t>Rate</t>
  </si>
  <si>
    <t>Non-Guaranteed FFELP</t>
  </si>
  <si>
    <t>2012-1 Indenture</t>
  </si>
  <si>
    <t>Balance Sheet</t>
  </si>
  <si>
    <t>2012 - 1</t>
  </si>
  <si>
    <t xml:space="preserve">     Cash and Equivalents</t>
  </si>
  <si>
    <t xml:space="preserve">          Revenue</t>
  </si>
  <si>
    <t xml:space="preserve">          Loan Acquisition</t>
  </si>
  <si>
    <t xml:space="preserve">          Debt Service Reserve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</si>
  <si>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</si>
  <si>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</si>
  <si>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</si>
  <si>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</si>
  <si>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</si>
  <si>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</si>
  <si>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</si>
  <si>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</si>
  <si>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</si>
  <si>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>Liabilities and Net Assets</t>
  </si>
  <si>
    <t xml:space="preserve">     Liabilities</t>
  </si>
  <si>
    <t xml:space="preserve">          Senior Bonds Payable</t>
  </si>
  <si>
    <t xml:space="preserve">          Bond Premium/Discount</t>
  </si>
  <si>
    <t xml:space="preserve">          Sub Bond Payable</t>
  </si>
  <si>
    <t xml:space="preserve">          Bond Interest Payable</t>
  </si>
  <si>
    <t xml:space="preserve">          Sub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</si>
  <si>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</si>
  <si>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</si>
  <si>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</si>
  <si>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</si>
  <si>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</si>
  <si>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</si>
  <si>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Net Assets</t>
  </si>
  <si>
    <t xml:space="preserve">          Restricted by Bond Resolution</t>
  </si>
  <si>
    <t xml:space="preserve">     Total Net Assets</t>
  </si>
  <si>
    <t>Total Liabilities and Net Assets</t>
  </si>
  <si>
    <t xml:space="preserve">          FIB</t>
  </si>
  <si>
    <t xml:space="preserve">          SAP</t>
  </si>
  <si>
    <t>Acquisition Fund</t>
  </si>
  <si>
    <t>Temp COI Fund</t>
  </si>
  <si>
    <t>Available Funds at Beginning of Period</t>
  </si>
  <si>
    <t xml:space="preserve">          DOE Reserve Fund</t>
  </si>
  <si>
    <t>Debt Service Reserve Fund</t>
  </si>
  <si>
    <r>
      <t>First</t>
    </r>
    <r>
      <rPr>
        <sz val="10"/>
        <rFont val="Arial"/>
        <family val="2"/>
      </rPr>
      <t>: Department of Education, Guaranty Agency, and Rebate Fees to the DOE Reserve Fund</t>
    </r>
  </si>
  <si>
    <t>Administration Fees</t>
  </si>
  <si>
    <r>
      <t>Eighth</t>
    </r>
    <r>
      <rPr>
        <sz val="10"/>
        <rFont val="Arial"/>
        <family val="2"/>
      </rPr>
      <t>: Class B Carry Over Amount</t>
    </r>
  </si>
  <si>
    <t xml:space="preserve">   Cumulative Purchases and Originations</t>
  </si>
  <si>
    <t>Cumulative Default Rate (1)</t>
  </si>
  <si>
    <t>Recovery Rate (2)</t>
  </si>
  <si>
    <t>Cumulative Net Loss (3)</t>
  </si>
  <si>
    <t xml:space="preserve">     Cumulative Purchases and Originations</t>
  </si>
  <si>
    <t xml:space="preserve">      Loans for which claims have been filed but not yet paid as of Distribution Date</t>
  </si>
  <si>
    <t>3) (Cumulative Defaults and Write-offs + Claims Filed Not Paid) - (Payments from Guarantor + Borrower Recoveries) /</t>
  </si>
  <si>
    <t>2) (Payments from Guarantor + Borrower Recoveries) / Cumulative Defaults and Write-offs</t>
  </si>
  <si>
    <t>1) (Cumulative Defaults and Write-offs + Claims Filed Not Paid) / Cumulative Purchases and Originations</t>
  </si>
  <si>
    <t>Fees and Program Expenses for Current Collection Period</t>
  </si>
  <si>
    <t xml:space="preserve">          Cap Int</t>
  </si>
  <si>
    <t xml:space="preserve">          Deferred Gain on Discounted Bond Refunding</t>
  </si>
  <si>
    <t>After Waterfall</t>
  </si>
  <si>
    <t>Parity</t>
  </si>
  <si>
    <t>Refunds to Borrowers</t>
  </si>
  <si>
    <t>Principal Paid (a)</t>
  </si>
  <si>
    <t>Effective April 30,  2017 School Types are reported according to the Dept. of Education Postsecondary Education Participants System (PEPS) database</t>
  </si>
  <si>
    <t>Private-nonprofit Non-Degree Program</t>
  </si>
  <si>
    <t>Public Non-Degree Program</t>
  </si>
  <si>
    <t>Private-nonprofit Professional Degree</t>
  </si>
  <si>
    <t>FIB/SAP Received from Dept. of Ed</t>
  </si>
  <si>
    <t>4/1/21 - 4/30/21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</si>
</sst>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&quot;$&quot;#,##0"/>
    <numFmt numFmtId="168" formatCode="&quot;$&quot;#,##0.00"/>
    <numFmt numFmtId="169" formatCode="0.0_);\(0.0\)"/>
    <numFmt numFmtId="170" formatCode="#,##0.0"/>
    <numFmt numFmtId="171" formatCode="m\/d\/yyyy"/>
    <numFmt numFmtId="172" formatCode="0.00000%"/>
    <numFmt numFmtId="173" formatCode="[$$-409]#,##0.00;[Red][$$-409]#,##0.00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b/>
      <sz val="13.9"/>
      <name val="Arial"/>
      <family val="2"/>
    </font>
    <font>
      <sz val="8.0500000000000007"/>
      <name val="Arial"/>
      <family val="2"/>
    </font>
    <font>
      <b/>
      <sz val="7.9"/>
      <name val="Arial"/>
      <family val="2"/>
    </font>
    <font>
      <sz val="8.0500000000000007"/>
      <name val="Times New Roman"/>
      <family val="1"/>
    </font>
    <font>
      <sz val="10"/>
      <color indexed="8"/>
      <name val="MS Sans Serif"/>
      <family val="2"/>
    </font>
    <font>
      <sz val="10"/>
      <color indexed="72"/>
      <name val="MS Sans Serif"/>
      <family val="2"/>
    </font>
    <font>
      <sz val="10"/>
      <color indexed="72"/>
      <name val="MS Sans Serif"/>
      <family val="2"/>
    </font>
    <font>
      <sz val="10"/>
      <color indexed="72"/>
      <name val="MS Sans Serif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7" borderId="0" applyNumberFormat="0" applyBorder="0" applyAlignment="0" applyProtection="0"/>
    <xf numFmtId="166" fontId="22" fillId="0" borderId="0"/>
    <xf numFmtId="0" fontId="32" fillId="16" borderId="0"/>
    <xf numFmtId="0" fontId="32" fillId="16" borderId="0"/>
    <xf numFmtId="0" fontId="32" fillId="16" borderId="0"/>
    <xf numFmtId="0" fontId="32" fillId="16" borderId="0"/>
    <xf numFmtId="0" fontId="7" fillId="4" borderId="7" applyNumberFormat="0" applyFont="0" applyAlignment="0" applyProtection="0"/>
    <xf numFmtId="0" fontId="23" fillId="16" borderId="8" applyNumberForma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4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43" fillId="0" borderId="0"/>
    <xf numFmtId="0" fontId="43" fillId="0" borderId="0"/>
    <xf numFmtId="0" fontId="43" fillId="0" borderId="0"/>
  </cellStyleXfs>
  <cellXfs count="311">
    <xf numFmtId="0" fontId="0" fillId="0" borderId="0" xfId="0"/>
    <xf numFmtId="0" fontId="1" fillId="0" borderId="0" xfId="0" applyFont="1"/>
    <xf numFmtId="0" fontId="35" fillId="0" borderId="0" xfId="55" applyFont="1"/>
    <xf numFmtId="0" fontId="36" fillId="0" borderId="0" xfId="55" applyFont="1" applyAlignment="1">
      <alignment horizontal="center" vertical="center"/>
    </xf>
    <xf numFmtId="171" fontId="37" fillId="0" borderId="0" xfId="55" applyNumberFormat="1" applyFont="1" applyAlignment="1">
      <alignment horizontal="left" vertical="center"/>
    </xf>
    <xf numFmtId="0" fontId="32" fillId="0" borderId="0" xfId="55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7" fontId="39" fillId="0" borderId="0" xfId="0" applyNumberFormat="1" applyFont="1" applyAlignment="1">
      <alignment horizontal="right" vertical="center"/>
    </xf>
    <xf numFmtId="7" fontId="39" fillId="0" borderId="50" xfId="0" applyNumberFormat="1" applyFont="1" applyBorder="1" applyAlignment="1">
      <alignment horizontal="right" vertical="center"/>
    </xf>
    <xf numFmtId="7" fontId="39" fillId="0" borderId="51" xfId="0" applyNumberFormat="1" applyFont="1" applyBorder="1" applyAlignment="1">
      <alignment horizontal="right" vertical="center"/>
    </xf>
    <xf numFmtId="7" fontId="39" fillId="0" borderId="52" xfId="0" applyNumberFormat="1" applyFont="1" applyBorder="1" applyAlignment="1">
      <alignment horizontal="right" vertical="center"/>
    </xf>
    <xf numFmtId="7" fontId="35" fillId="0" borderId="0" xfId="55" applyNumberFormat="1" applyFont="1"/>
    <xf numFmtId="14" fontId="38" fillId="0" borderId="49" xfId="0" applyNumberFormat="1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7" fillId="0" borderId="0" xfId="0" applyFont="1" applyFill="1"/>
    <xf numFmtId="16" fontId="7" fillId="0" borderId="0" xfId="0" applyNumberFormat="1" applyFont="1" applyFill="1"/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8" fillId="0" borderId="0" xfId="37" applyFill="1" applyAlignment="1" applyProtection="1">
      <alignment horizontal="left"/>
    </xf>
    <xf numFmtId="0" fontId="7" fillId="0" borderId="0" xfId="0" applyFont="1" applyFill="1" applyAlignment="1">
      <alignment horizontal="left"/>
    </xf>
    <xf numFmtId="0" fontId="7" fillId="0" borderId="13" xfId="0" applyFont="1" applyFill="1" applyBorder="1" applyAlignment="1">
      <alignment horizontal="left"/>
    </xf>
    <xf numFmtId="0" fontId="3" fillId="0" borderId="27" xfId="0" applyFont="1" applyFill="1" applyBorder="1"/>
    <xf numFmtId="0" fontId="2" fillId="0" borderId="12" xfId="0" applyFont="1" applyFill="1" applyBorder="1"/>
    <xf numFmtId="0" fontId="7" fillId="0" borderId="12" xfId="0" applyFont="1" applyFill="1" applyBorder="1"/>
    <xf numFmtId="0" fontId="7" fillId="0" borderId="28" xfId="0" applyFont="1" applyFill="1" applyBorder="1"/>
    <xf numFmtId="0" fontId="7" fillId="0" borderId="11" xfId="0" applyFont="1" applyFill="1" applyBorder="1"/>
    <xf numFmtId="0" fontId="7" fillId="0" borderId="13" xfId="0" applyFont="1" applyFill="1" applyBorder="1"/>
    <xf numFmtId="0" fontId="7" fillId="0" borderId="29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wrapText="1"/>
    </xf>
    <xf numFmtId="10" fontId="2" fillId="0" borderId="26" xfId="48" applyNumberFormat="1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/>
    </xf>
    <xf numFmtId="172" fontId="7" fillId="0" borderId="31" xfId="48" applyNumberFormat="1" applyFont="1" applyFill="1" applyBorder="1" applyAlignment="1">
      <alignment horizontal="center"/>
    </xf>
    <xf numFmtId="167" fontId="7" fillId="0" borderId="17" xfId="0" applyNumberFormat="1" applyFont="1" applyFill="1" applyBorder="1" applyAlignment="1">
      <alignment horizontal="center"/>
    </xf>
    <xf numFmtId="167" fontId="7" fillId="0" borderId="23" xfId="0" applyNumberFormat="1" applyFont="1" applyFill="1" applyBorder="1" applyAlignment="1">
      <alignment horizontal="center"/>
    </xf>
    <xf numFmtId="10" fontId="26" fillId="0" borderId="17" xfId="48" applyNumberFormat="1" applyFont="1" applyFill="1" applyBorder="1" applyAlignment="1">
      <alignment horizontal="center"/>
    </xf>
    <xf numFmtId="14" fontId="7" fillId="0" borderId="36" xfId="0" applyNumberFormat="1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172" fontId="7" fillId="0" borderId="33" xfId="48" applyNumberFormat="1" applyFont="1" applyFill="1" applyBorder="1" applyAlignment="1">
      <alignment horizontal="center"/>
    </xf>
    <xf numFmtId="167" fontId="7" fillId="0" borderId="21" xfId="0" applyNumberFormat="1" applyFont="1" applyFill="1" applyBorder="1" applyAlignment="1">
      <alignment horizontal="center"/>
    </xf>
    <xf numFmtId="167" fontId="7" fillId="0" borderId="24" xfId="0" applyNumberFormat="1" applyFont="1" applyFill="1" applyBorder="1" applyAlignment="1">
      <alignment horizontal="center"/>
    </xf>
    <xf numFmtId="10" fontId="26" fillId="0" borderId="21" xfId="48" applyNumberFormat="1" applyFont="1" applyFill="1" applyBorder="1" applyAlignment="1">
      <alignment horizontal="center"/>
    </xf>
    <xf numFmtId="14" fontId="7" fillId="0" borderId="13" xfId="48" applyNumberFormat="1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10" xfId="0" applyFont="1" applyFill="1" applyBorder="1"/>
    <xf numFmtId="0" fontId="7" fillId="0" borderId="2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10" fontId="7" fillId="0" borderId="34" xfId="48" applyNumberFormat="1" applyFont="1" applyFill="1" applyBorder="1" applyAlignment="1">
      <alignment horizontal="center"/>
    </xf>
    <xf numFmtId="167" fontId="7" fillId="0" borderId="18" xfId="0" applyNumberFormat="1" applyFont="1" applyFill="1" applyBorder="1" applyAlignment="1">
      <alignment horizontal="center"/>
    </xf>
    <xf numFmtId="167" fontId="7" fillId="0" borderId="25" xfId="0" applyNumberFormat="1" applyFont="1" applyFill="1" applyBorder="1" applyAlignment="1">
      <alignment horizontal="center"/>
    </xf>
    <xf numFmtId="10" fontId="26" fillId="0" borderId="18" xfId="48" applyNumberFormat="1" applyFont="1" applyFill="1" applyBorder="1" applyAlignment="1">
      <alignment horizontal="center"/>
    </xf>
    <xf numFmtId="14" fontId="7" fillId="0" borderId="22" xfId="48" applyNumberFormat="1" applyFont="1" applyFill="1" applyBorder="1" applyAlignment="1">
      <alignment horizontal="center"/>
    </xf>
    <xf numFmtId="0" fontId="2" fillId="0" borderId="10" xfId="0" applyFont="1" applyFill="1" applyBorder="1"/>
    <xf numFmtId="0" fontId="7" fillId="0" borderId="25" xfId="0" applyFont="1" applyFill="1" applyBorder="1"/>
    <xf numFmtId="0" fontId="7" fillId="0" borderId="18" xfId="0" applyFont="1" applyFill="1" applyBorder="1"/>
    <xf numFmtId="10" fontId="7" fillId="0" borderId="34" xfId="48" applyNumberFormat="1" applyFont="1" applyFill="1" applyBorder="1"/>
    <xf numFmtId="167" fontId="2" fillId="0" borderId="18" xfId="28" applyNumberFormat="1" applyFont="1" applyFill="1" applyBorder="1"/>
    <xf numFmtId="10" fontId="27" fillId="0" borderId="18" xfId="48" applyNumberFormat="1" applyFont="1" applyFill="1" applyBorder="1" applyAlignment="1">
      <alignment horizontal="center"/>
    </xf>
    <xf numFmtId="10" fontId="2" fillId="0" borderId="22" xfId="48" applyNumberFormat="1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20" xfId="0" applyFont="1" applyFill="1" applyBorder="1"/>
    <xf numFmtId="0" fontId="4" fillId="0" borderId="20" xfId="0" applyFont="1" applyFill="1" applyBorder="1"/>
    <xf numFmtId="0" fontId="5" fillId="0" borderId="0" xfId="0" applyFont="1" applyFill="1"/>
    <xf numFmtId="168" fontId="4" fillId="0" borderId="20" xfId="0" applyNumberFormat="1" applyFont="1" applyFill="1" applyBorder="1"/>
    <xf numFmtId="7" fontId="6" fillId="0" borderId="20" xfId="0" applyNumberFormat="1" applyFont="1" applyFill="1" applyBorder="1"/>
    <xf numFmtId="0" fontId="5" fillId="0" borderId="36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16" xfId="0" applyFont="1" applyFill="1" applyBorder="1"/>
    <xf numFmtId="0" fontId="2" fillId="0" borderId="29" xfId="0" applyFont="1" applyFill="1" applyBorder="1"/>
    <xf numFmtId="0" fontId="2" fillId="0" borderId="26" xfId="0" applyFont="1" applyFill="1" applyBorder="1"/>
    <xf numFmtId="0" fontId="2" fillId="0" borderId="37" xfId="0" applyFont="1" applyFill="1" applyBorder="1"/>
    <xf numFmtId="0" fontId="2" fillId="0" borderId="30" xfId="0" applyFont="1" applyFill="1" applyBorder="1"/>
    <xf numFmtId="0" fontId="1" fillId="0" borderId="0" xfId="0" applyFont="1" applyFill="1"/>
    <xf numFmtId="5" fontId="7" fillId="0" borderId="17" xfId="28" applyNumberFormat="1" applyFont="1" applyFill="1" applyBorder="1"/>
    <xf numFmtId="5" fontId="7" fillId="0" borderId="21" xfId="28" applyNumberFormat="1" applyFont="1" applyFill="1" applyBorder="1"/>
    <xf numFmtId="5" fontId="7" fillId="0" borderId="32" xfId="28" applyNumberFormat="1" applyFont="1" applyFill="1" applyBorder="1"/>
    <xf numFmtId="5" fontId="7" fillId="0" borderId="21" xfId="0" applyNumberFormat="1" applyFont="1" applyFill="1" applyBorder="1"/>
    <xf numFmtId="5" fontId="7" fillId="0" borderId="38" xfId="0" applyNumberFormat="1" applyFont="1" applyFill="1" applyBorder="1"/>
    <xf numFmtId="0" fontId="2" fillId="0" borderId="0" xfId="0" applyFont="1" applyFill="1"/>
    <xf numFmtId="0" fontId="7" fillId="0" borderId="21" xfId="0" applyFont="1" applyFill="1" applyBorder="1"/>
    <xf numFmtId="16" fontId="0" fillId="0" borderId="0" xfId="0" applyNumberFormat="1" applyFill="1"/>
    <xf numFmtId="0" fontId="5" fillId="0" borderId="12" xfId="0" applyFont="1" applyFill="1" applyBorder="1"/>
    <xf numFmtId="0" fontId="2" fillId="0" borderId="37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5" fillId="0" borderId="40" xfId="0" applyFont="1" applyFill="1" applyBorder="1"/>
    <xf numFmtId="0" fontId="7" fillId="0" borderId="35" xfId="0" applyFont="1" applyFill="1" applyBorder="1"/>
    <xf numFmtId="0" fontId="2" fillId="0" borderId="20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164" fontId="7" fillId="0" borderId="23" xfId="0" applyNumberFormat="1" applyFont="1" applyFill="1" applyBorder="1"/>
    <xf numFmtId="164" fontId="7" fillId="0" borderId="36" xfId="28" applyNumberFormat="1" applyFont="1" applyFill="1" applyBorder="1"/>
    <xf numFmtId="0" fontId="2" fillId="0" borderId="35" xfId="0" applyFont="1" applyFill="1" applyBorder="1" applyAlignment="1">
      <alignment horizontal="left"/>
    </xf>
    <xf numFmtId="0" fontId="5" fillId="0" borderId="31" xfId="0" applyFont="1" applyFill="1" applyBorder="1"/>
    <xf numFmtId="5" fontId="7" fillId="0" borderId="38" xfId="0" applyNumberFormat="1" applyFont="1" applyFill="1" applyBorder="1" applyAlignment="1">
      <alignment horizontal="right"/>
    </xf>
    <xf numFmtId="5" fontId="7" fillId="0" borderId="21" xfId="0" applyNumberFormat="1" applyFont="1" applyFill="1" applyBorder="1" applyAlignment="1">
      <alignment horizontal="center"/>
    </xf>
    <xf numFmtId="5" fontId="7" fillId="0" borderId="24" xfId="0" applyNumberFormat="1" applyFont="1" applyFill="1" applyBorder="1"/>
    <xf numFmtId="5" fontId="7" fillId="0" borderId="13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 indent="1"/>
    </xf>
    <xf numFmtId="0" fontId="5" fillId="0" borderId="33" xfId="0" applyFont="1" applyFill="1" applyBorder="1"/>
    <xf numFmtId="0" fontId="1" fillId="0" borderId="11" xfId="0" applyFont="1" applyFill="1" applyBorder="1" applyAlignment="1">
      <alignment horizontal="left" indent="1"/>
    </xf>
    <xf numFmtId="5" fontId="7" fillId="0" borderId="18" xfId="0" applyNumberFormat="1" applyFont="1" applyFill="1" applyBorder="1" applyAlignment="1">
      <alignment horizontal="center"/>
    </xf>
    <xf numFmtId="5" fontId="7" fillId="0" borderId="25" xfId="0" applyNumberFormat="1" applyFont="1" applyFill="1" applyBorder="1"/>
    <xf numFmtId="5" fontId="7" fillId="0" borderId="22" xfId="0" applyNumberFormat="1" applyFont="1" applyFill="1" applyBorder="1" applyAlignment="1">
      <alignment horizontal="center"/>
    </xf>
    <xf numFmtId="5" fontId="1" fillId="0" borderId="0" xfId="0" applyNumberFormat="1" applyFont="1" applyFill="1"/>
    <xf numFmtId="0" fontId="7" fillId="0" borderId="42" xfId="0" applyFont="1" applyFill="1" applyBorder="1" applyAlignment="1">
      <alignment horizontal="left" indent="1"/>
    </xf>
    <xf numFmtId="0" fontId="5" fillId="0" borderId="34" xfId="0" applyFont="1" applyFill="1" applyBorder="1"/>
    <xf numFmtId="5" fontId="1" fillId="0" borderId="39" xfId="0" applyNumberFormat="1" applyFont="1" applyFill="1" applyBorder="1" applyAlignment="1">
      <alignment horizontal="right"/>
    </xf>
    <xf numFmtId="0" fontId="4" fillId="0" borderId="0" xfId="0" applyFont="1" applyFill="1"/>
    <xf numFmtId="5" fontId="7" fillId="0" borderId="36" xfId="0" applyNumberFormat="1" applyFont="1" applyFill="1" applyBorder="1" applyAlignment="1">
      <alignment horizontal="right"/>
    </xf>
    <xf numFmtId="5" fontId="4" fillId="0" borderId="0" xfId="0" applyNumberFormat="1" applyFont="1" applyFill="1"/>
    <xf numFmtId="0" fontId="7" fillId="0" borderId="19" xfId="0" applyFont="1" applyFill="1" applyBorder="1" applyAlignment="1">
      <alignment horizontal="left" indent="1"/>
    </xf>
    <xf numFmtId="0" fontId="5" fillId="0" borderId="10" xfId="0" applyFont="1" applyFill="1" applyBorder="1"/>
    <xf numFmtId="0" fontId="7" fillId="0" borderId="14" xfId="0" applyFont="1" applyFill="1" applyBorder="1" applyAlignment="1">
      <alignment horizontal="left" indent="1"/>
    </xf>
    <xf numFmtId="5" fontId="7" fillId="0" borderId="16" xfId="0" applyNumberFormat="1" applyFont="1" applyFill="1" applyBorder="1" applyAlignment="1">
      <alignment horizontal="center"/>
    </xf>
    <xf numFmtId="5" fontId="7" fillId="0" borderId="17" xfId="0" applyNumberFormat="1" applyFont="1" applyFill="1" applyBorder="1" applyAlignment="1">
      <alignment horizontal="center"/>
    </xf>
    <xf numFmtId="0" fontId="7" fillId="0" borderId="24" xfId="0" applyFont="1" applyFill="1" applyBorder="1"/>
    <xf numFmtId="164" fontId="7" fillId="0" borderId="13" xfId="28" applyNumberFormat="1" applyFont="1" applyFill="1" applyBorder="1"/>
    <xf numFmtId="165" fontId="7" fillId="0" borderId="21" xfId="48" applyNumberFormat="1" applyFont="1" applyFill="1" applyBorder="1" applyAlignment="1">
      <alignment horizontal="center"/>
    </xf>
    <xf numFmtId="10" fontId="7" fillId="0" borderId="24" xfId="48" applyNumberFormat="1" applyFont="1" applyFill="1" applyBorder="1"/>
    <xf numFmtId="165" fontId="7" fillId="0" borderId="38" xfId="48" applyNumberFormat="1" applyFont="1" applyFill="1" applyBorder="1" applyAlignment="1">
      <alignment horizontal="center"/>
    </xf>
    <xf numFmtId="10" fontId="7" fillId="0" borderId="25" xfId="48" applyNumberFormat="1" applyFont="1" applyFill="1" applyBorder="1"/>
    <xf numFmtId="165" fontId="7" fillId="0" borderId="18" xfId="48" applyNumberFormat="1" applyFont="1" applyFill="1" applyBorder="1" applyAlignment="1">
      <alignment horizontal="center"/>
    </xf>
    <xf numFmtId="165" fontId="7" fillId="0" borderId="39" xfId="48" applyNumberFormat="1" applyFont="1" applyFill="1" applyBorder="1" applyAlignment="1">
      <alignment horizontal="center"/>
    </xf>
    <xf numFmtId="5" fontId="7" fillId="0" borderId="36" xfId="28" applyNumberFormat="1" applyFont="1" applyFill="1" applyBorder="1"/>
    <xf numFmtId="5" fontId="7" fillId="0" borderId="0" xfId="0" applyNumberFormat="1" applyFont="1" applyFill="1"/>
    <xf numFmtId="5" fontId="7" fillId="0" borderId="13" xfId="0" applyNumberFormat="1" applyFont="1" applyFill="1" applyBorder="1"/>
    <xf numFmtId="10" fontId="7" fillId="0" borderId="21" xfId="48" applyNumberFormat="1" applyFont="1" applyFill="1" applyBorder="1"/>
    <xf numFmtId="10" fontId="7" fillId="0" borderId="13" xfId="48" applyNumberFormat="1" applyFont="1" applyFill="1" applyBorder="1"/>
    <xf numFmtId="1" fontId="7" fillId="0" borderId="21" xfId="0" applyNumberFormat="1" applyFont="1" applyFill="1" applyBorder="1"/>
    <xf numFmtId="1" fontId="7" fillId="0" borderId="13" xfId="0" applyNumberFormat="1" applyFont="1" applyFill="1" applyBorder="1"/>
    <xf numFmtId="41" fontId="7" fillId="0" borderId="21" xfId="0" applyNumberFormat="1" applyFont="1" applyFill="1" applyBorder="1"/>
    <xf numFmtId="41" fontId="7" fillId="0" borderId="13" xfId="0" applyNumberFormat="1" applyFont="1" applyFill="1" applyBorder="1"/>
    <xf numFmtId="5" fontId="7" fillId="0" borderId="18" xfId="0" applyNumberFormat="1" applyFont="1" applyFill="1" applyBorder="1"/>
    <xf numFmtId="5" fontId="7" fillId="0" borderId="22" xfId="0" applyNumberFormat="1" applyFont="1" applyFill="1" applyBorder="1"/>
    <xf numFmtId="0" fontId="5" fillId="0" borderId="0" xfId="0" applyFont="1" applyFill="1" applyAlignment="1">
      <alignment horizontal="center" wrapText="1"/>
    </xf>
    <xf numFmtId="0" fontId="0" fillId="0" borderId="12" xfId="0" applyFill="1" applyBorder="1"/>
    <xf numFmtId="0" fontId="5" fillId="0" borderId="28" xfId="0" applyFont="1" applyFill="1" applyBorder="1"/>
    <xf numFmtId="0" fontId="5" fillId="0" borderId="19" xfId="0" applyFont="1" applyFill="1" applyBorder="1"/>
    <xf numFmtId="0" fontId="5" fillId="0" borderId="22" xfId="0" applyFont="1" applyFill="1" applyBorder="1"/>
    <xf numFmtId="0" fontId="7" fillId="0" borderId="41" xfId="0" applyFont="1" applyFill="1" applyBorder="1"/>
    <xf numFmtId="0" fontId="2" fillId="0" borderId="31" xfId="0" applyFont="1" applyFill="1" applyBorder="1"/>
    <xf numFmtId="0" fontId="2" fillId="0" borderId="17" xfId="0" applyFont="1" applyFill="1" applyBorder="1"/>
    <xf numFmtId="0" fontId="0" fillId="0" borderId="35" xfId="0" applyFill="1" applyBorder="1"/>
    <xf numFmtId="0" fontId="0" fillId="0" borderId="20" xfId="0" applyFill="1" applyBorder="1"/>
    <xf numFmtId="14" fontId="2" fillId="0" borderId="22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3" xfId="0" applyFont="1" applyFill="1" applyBorder="1"/>
    <xf numFmtId="167" fontId="7" fillId="0" borderId="24" xfId="0" applyNumberFormat="1" applyFont="1" applyFill="1" applyBorder="1"/>
    <xf numFmtId="165" fontId="7" fillId="0" borderId="17" xfId="48" applyNumberFormat="1" applyFont="1" applyFill="1" applyBorder="1"/>
    <xf numFmtId="169" fontId="2" fillId="0" borderId="31" xfId="48" applyNumberFormat="1" applyFont="1" applyFill="1" applyBorder="1" applyAlignment="1">
      <alignment horizontal="right"/>
    </xf>
    <xf numFmtId="10" fontId="7" fillId="0" borderId="13" xfId="48" applyNumberFormat="1" applyFont="1" applyFill="1" applyBorder="1" applyAlignment="1">
      <alignment horizontal="center"/>
    </xf>
    <xf numFmtId="0" fontId="0" fillId="0" borderId="11" xfId="0" applyFill="1" applyBorder="1"/>
    <xf numFmtId="5" fontId="0" fillId="0" borderId="13" xfId="0" applyNumberFormat="1" applyFill="1" applyBorder="1"/>
    <xf numFmtId="5" fontId="0" fillId="0" borderId="0" xfId="0" applyNumberFormat="1" applyFill="1"/>
    <xf numFmtId="0" fontId="0" fillId="0" borderId="0" xfId="0" applyFill="1" applyAlignment="1">
      <alignment horizontal="center"/>
    </xf>
    <xf numFmtId="0" fontId="7" fillId="0" borderId="42" xfId="0" applyFont="1" applyFill="1" applyBorder="1"/>
    <xf numFmtId="165" fontId="7" fillId="0" borderId="18" xfId="48" applyNumberFormat="1" applyFont="1" applyFill="1" applyBorder="1"/>
    <xf numFmtId="169" fontId="2" fillId="0" borderId="34" xfId="48" applyNumberFormat="1" applyFont="1" applyFill="1" applyBorder="1" applyAlignment="1">
      <alignment horizontal="right"/>
    </xf>
    <xf numFmtId="10" fontId="7" fillId="0" borderId="22" xfId="48" applyNumberFormat="1" applyFont="1" applyFill="1" applyBorder="1" applyAlignment="1">
      <alignment horizontal="center"/>
    </xf>
    <xf numFmtId="167" fontId="7" fillId="0" borderId="37" xfId="0" applyNumberFormat="1" applyFont="1" applyFill="1" applyBorder="1"/>
    <xf numFmtId="165" fontId="7" fillId="0" borderId="18" xfId="0" applyNumberFormat="1" applyFont="1" applyFill="1" applyBorder="1"/>
    <xf numFmtId="10" fontId="7" fillId="0" borderId="0" xfId="48" applyNumberFormat="1" applyFont="1" applyFill="1" applyAlignment="1">
      <alignment horizontal="center"/>
    </xf>
    <xf numFmtId="0" fontId="1" fillId="0" borderId="11" xfId="0" applyFont="1" applyFill="1" applyBorder="1"/>
    <xf numFmtId="0" fontId="2" fillId="0" borderId="31" xfId="0" applyFont="1" applyFill="1" applyBorder="1" applyAlignment="1">
      <alignment horizontal="center"/>
    </xf>
    <xf numFmtId="0" fontId="2" fillId="0" borderId="11" xfId="0" applyFont="1" applyFill="1" applyBorder="1"/>
    <xf numFmtId="10" fontId="0" fillId="0" borderId="13" xfId="50" applyNumberFormat="1" applyFont="1" applyFill="1" applyBorder="1" applyAlignment="1">
      <alignment horizontal="right"/>
    </xf>
    <xf numFmtId="170" fontId="2" fillId="0" borderId="31" xfId="48" applyNumberFormat="1" applyFont="1" applyFill="1" applyBorder="1" applyAlignment="1">
      <alignment horizontal="right"/>
    </xf>
    <xf numFmtId="0" fontId="0" fillId="0" borderId="36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165" fontId="7" fillId="0" borderId="21" xfId="48" applyNumberFormat="1" applyFont="1" applyFill="1" applyBorder="1"/>
    <xf numFmtId="170" fontId="2" fillId="0" borderId="33" xfId="48" applyNumberFormat="1" applyFont="1" applyFill="1" applyBorder="1" applyAlignment="1">
      <alignment horizontal="right"/>
    </xf>
    <xf numFmtId="0" fontId="0" fillId="0" borderId="13" xfId="0" applyFill="1" applyBorder="1" applyAlignment="1">
      <alignment horizontal="center"/>
    </xf>
    <xf numFmtId="170" fontId="2" fillId="0" borderId="34" xfId="48" applyNumberFormat="1" applyFont="1" applyFill="1" applyBorder="1" applyAlignment="1">
      <alignment horizontal="right"/>
    </xf>
    <xf numFmtId="0" fontId="0" fillId="0" borderId="22" xfId="0" applyFill="1" applyBorder="1" applyAlignment="1">
      <alignment horizontal="center"/>
    </xf>
    <xf numFmtId="0" fontId="7" fillId="0" borderId="42" xfId="0" applyFont="1" applyFill="1" applyBorder="1" applyAlignment="1">
      <alignment horizontal="left"/>
    </xf>
    <xf numFmtId="0" fontId="2" fillId="0" borderId="19" xfId="0" applyFont="1" applyFill="1" applyBorder="1"/>
    <xf numFmtId="0" fontId="0" fillId="0" borderId="10" xfId="0" applyFill="1" applyBorder="1"/>
    <xf numFmtId="10" fontId="0" fillId="0" borderId="22" xfId="5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left" indent="1"/>
    </xf>
    <xf numFmtId="167" fontId="2" fillId="0" borderId="37" xfId="0" applyNumberFormat="1" applyFont="1" applyFill="1" applyBorder="1"/>
    <xf numFmtId="9" fontId="2" fillId="0" borderId="37" xfId="48" applyFont="1" applyFill="1" applyBorder="1"/>
    <xf numFmtId="167" fontId="4" fillId="0" borderId="0" xfId="0" applyNumberFormat="1" applyFont="1" applyFill="1" applyAlignment="1">
      <alignment horizontal="left"/>
    </xf>
    <xf numFmtId="0" fontId="4" fillId="0" borderId="11" xfId="0" applyFont="1" applyFill="1" applyBorder="1"/>
    <xf numFmtId="0" fontId="5" fillId="0" borderId="1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wrapText="1"/>
    </xf>
    <xf numFmtId="0" fontId="6" fillId="0" borderId="20" xfId="0" applyFont="1" applyFill="1" applyBorder="1" applyAlignment="1">
      <alignment horizontal="left"/>
    </xf>
    <xf numFmtId="0" fontId="7" fillId="0" borderId="20" xfId="0" applyFont="1" applyFill="1" applyBorder="1" applyAlignment="1">
      <alignment wrapText="1"/>
    </xf>
    <xf numFmtId="0" fontId="7" fillId="0" borderId="36" xfId="0" applyFont="1" applyFill="1" applyBorder="1" applyAlignment="1">
      <alignment wrapText="1"/>
    </xf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4" fillId="0" borderId="14" xfId="0" applyFont="1" applyFill="1" applyBorder="1"/>
    <xf numFmtId="0" fontId="2" fillId="0" borderId="15" xfId="0" applyFont="1" applyFill="1" applyBorder="1"/>
    <xf numFmtId="0" fontId="0" fillId="0" borderId="15" xfId="0" applyFill="1" applyBorder="1"/>
    <xf numFmtId="0" fontId="0" fillId="0" borderId="16" xfId="0" applyFill="1" applyBorder="1"/>
    <xf numFmtId="0" fontId="2" fillId="0" borderId="40" xfId="0" applyFont="1" applyFill="1" applyBorder="1"/>
    <xf numFmtId="43" fontId="2" fillId="0" borderId="37" xfId="28" applyFont="1" applyFill="1" applyBorder="1" applyAlignment="1">
      <alignment horizontal="center"/>
    </xf>
    <xf numFmtId="43" fontId="2" fillId="0" borderId="40" xfId="28" applyFont="1" applyFill="1" applyBorder="1" applyAlignment="1">
      <alignment horizontal="center"/>
    </xf>
    <xf numFmtId="43" fontId="2" fillId="0" borderId="30" xfId="28" applyFont="1" applyFill="1" applyBorder="1" applyAlignment="1">
      <alignment horizontal="center"/>
    </xf>
    <xf numFmtId="41" fontId="7" fillId="0" borderId="17" xfId="0" applyNumberFormat="1" applyFont="1" applyFill="1" applyBorder="1"/>
    <xf numFmtId="167" fontId="7" fillId="0" borderId="17" xfId="0" applyNumberFormat="1" applyFont="1" applyFill="1" applyBorder="1"/>
    <xf numFmtId="165" fontId="7" fillId="0" borderId="32" xfId="48" applyNumberFormat="1" applyFont="1" applyFill="1" applyBorder="1"/>
    <xf numFmtId="167" fontId="7" fillId="0" borderId="21" xfId="0" applyNumberFormat="1" applyFont="1" applyFill="1" applyBorder="1"/>
    <xf numFmtId="165" fontId="7" fillId="0" borderId="38" xfId="48" applyNumberFormat="1" applyFont="1" applyFill="1" applyBorder="1"/>
    <xf numFmtId="41" fontId="7" fillId="0" borderId="18" xfId="0" applyNumberFormat="1" applyFont="1" applyFill="1" applyBorder="1"/>
    <xf numFmtId="167" fontId="7" fillId="0" borderId="18" xfId="0" applyNumberFormat="1" applyFont="1" applyFill="1" applyBorder="1"/>
    <xf numFmtId="165" fontId="7" fillId="0" borderId="39" xfId="48" applyNumberFormat="1" applyFont="1" applyFill="1" applyBorder="1"/>
    <xf numFmtId="0" fontId="7" fillId="0" borderId="34" xfId="0" applyFont="1" applyFill="1" applyBorder="1"/>
    <xf numFmtId="41" fontId="2" fillId="0" borderId="34" xfId="28" applyNumberFormat="1" applyFont="1" applyFill="1" applyBorder="1"/>
    <xf numFmtId="167" fontId="2" fillId="0" borderId="34" xfId="28" applyNumberFormat="1" applyFont="1" applyFill="1" applyBorder="1"/>
    <xf numFmtId="9" fontId="2" fillId="0" borderId="10" xfId="48" applyFont="1" applyFill="1" applyBorder="1"/>
    <xf numFmtId="9" fontId="2" fillId="0" borderId="39" xfId="48" applyFont="1" applyFill="1" applyBorder="1"/>
    <xf numFmtId="10" fontId="5" fillId="0" borderId="20" xfId="48" applyNumberFormat="1" applyFont="1" applyFill="1" applyBorder="1"/>
    <xf numFmtId="10" fontId="5" fillId="0" borderId="36" xfId="48" applyNumberFormat="1" applyFont="1" applyFill="1" applyBorder="1"/>
    <xf numFmtId="10" fontId="5" fillId="0" borderId="15" xfId="48" applyNumberFormat="1" applyFont="1" applyFill="1" applyBorder="1"/>
    <xf numFmtId="10" fontId="5" fillId="0" borderId="16" xfId="48" applyNumberFormat="1" applyFont="1" applyFill="1" applyBorder="1"/>
    <xf numFmtId="0" fontId="7" fillId="0" borderId="15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165" fontId="7" fillId="0" borderId="36" xfId="48" applyNumberFormat="1" applyFont="1" applyFill="1" applyBorder="1"/>
    <xf numFmtId="167" fontId="0" fillId="0" borderId="0" xfId="0" applyNumberFormat="1" applyFill="1"/>
    <xf numFmtId="165" fontId="7" fillId="0" borderId="13" xfId="48" applyNumberFormat="1" applyFont="1" applyFill="1" applyBorder="1"/>
    <xf numFmtId="41" fontId="7" fillId="0" borderId="18" xfId="28" applyNumberFormat="1" applyFont="1" applyFill="1" applyBorder="1"/>
    <xf numFmtId="167" fontId="7" fillId="0" borderId="18" xfId="28" applyNumberFormat="1" applyFont="1" applyFill="1" applyBorder="1"/>
    <xf numFmtId="167" fontId="7" fillId="0" borderId="25" xfId="28" applyNumberFormat="1" applyFont="1" applyFill="1" applyBorder="1"/>
    <xf numFmtId="165" fontId="7" fillId="0" borderId="22" xfId="48" applyNumberFormat="1" applyFont="1" applyFill="1" applyBorder="1"/>
    <xf numFmtId="41" fontId="33" fillId="0" borderId="0" xfId="30" applyNumberFormat="1" applyFont="1" applyFill="1"/>
    <xf numFmtId="10" fontId="5" fillId="0" borderId="0" xfId="48" applyNumberFormat="1" applyFont="1" applyFill="1"/>
    <xf numFmtId="10" fontId="5" fillId="0" borderId="13" xfId="48" applyNumberFormat="1" applyFont="1" applyFill="1" applyBorder="1"/>
    <xf numFmtId="0" fontId="7" fillId="0" borderId="29" xfId="0" applyFont="1" applyFill="1" applyBorder="1"/>
    <xf numFmtId="0" fontId="7" fillId="0" borderId="26" xfId="0" applyFont="1" applyFill="1" applyBorder="1"/>
    <xf numFmtId="0" fontId="7" fillId="0" borderId="40" xfId="0" applyFont="1" applyFill="1" applyBorder="1"/>
    <xf numFmtId="0" fontId="2" fillId="0" borderId="40" xfId="0" applyFont="1" applyFill="1" applyBorder="1" applyAlignment="1">
      <alignment horizontal="center"/>
    </xf>
    <xf numFmtId="0" fontId="7" fillId="0" borderId="31" xfId="0" applyFont="1" applyFill="1" applyBorder="1"/>
    <xf numFmtId="0" fontId="7" fillId="0" borderId="33" xfId="0" applyFont="1" applyFill="1" applyBorder="1"/>
    <xf numFmtId="0" fontId="4" fillId="0" borderId="15" xfId="0" applyFont="1" applyFill="1" applyBorder="1"/>
    <xf numFmtId="0" fontId="4" fillId="0" borderId="0" xfId="0" applyFont="1" applyFill="1" applyAlignment="1">
      <alignment vertical="center" wrapText="1"/>
    </xf>
    <xf numFmtId="0" fontId="28" fillId="0" borderId="44" xfId="0" applyFont="1" applyFill="1" applyBorder="1"/>
    <xf numFmtId="0" fontId="0" fillId="0" borderId="45" xfId="0" applyFill="1" applyBorder="1"/>
    <xf numFmtId="0" fontId="28" fillId="0" borderId="0" xfId="0" applyFont="1" applyFill="1"/>
    <xf numFmtId="0" fontId="0" fillId="0" borderId="27" xfId="0" applyFill="1" applyBorder="1"/>
    <xf numFmtId="0" fontId="0" fillId="0" borderId="28" xfId="0" applyFill="1" applyBorder="1"/>
    <xf numFmtId="0" fontId="0" fillId="0" borderId="0" xfId="0" applyFill="1" applyBorder="1"/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Border="1"/>
    <xf numFmtId="0" fontId="0" fillId="0" borderId="13" xfId="0" applyFill="1" applyBorder="1"/>
    <xf numFmtId="5" fontId="0" fillId="0" borderId="22" xfId="0" applyNumberFormat="1" applyFill="1" applyBorder="1"/>
    <xf numFmtId="5" fontId="0" fillId="0" borderId="46" xfId="0" applyNumberFormat="1" applyFill="1" applyBorder="1"/>
    <xf numFmtId="0" fontId="0" fillId="0" borderId="19" xfId="0" applyFill="1" applyBorder="1"/>
    <xf numFmtId="0" fontId="0" fillId="0" borderId="22" xfId="0" applyFill="1" applyBorder="1"/>
    <xf numFmtId="0" fontId="6" fillId="0" borderId="0" xfId="0" applyFont="1" applyFill="1" applyBorder="1"/>
    <xf numFmtId="0" fontId="29" fillId="0" borderId="0" xfId="0" applyFont="1" applyFill="1" applyBorder="1"/>
    <xf numFmtId="0" fontId="6" fillId="0" borderId="13" xfId="0" applyFont="1" applyFill="1" applyBorder="1"/>
    <xf numFmtId="0" fontId="6" fillId="0" borderId="0" xfId="0" applyFont="1" applyFill="1"/>
    <xf numFmtId="0" fontId="6" fillId="0" borderId="15" xfId="0" applyFont="1" applyFill="1" applyBorder="1"/>
    <xf numFmtId="0" fontId="6" fillId="0" borderId="16" xfId="0" applyFont="1" applyFill="1" applyBorder="1"/>
    <xf numFmtId="0" fontId="0" fillId="0" borderId="47" xfId="0" applyFill="1" applyBorder="1"/>
    <xf numFmtId="0" fontId="2" fillId="0" borderId="10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173" fontId="0" fillId="0" borderId="0" xfId="0" applyNumberFormat="1" applyFill="1"/>
    <xf numFmtId="5" fontId="0" fillId="0" borderId="10" xfId="0" applyNumberFormat="1" applyFill="1" applyBorder="1"/>
    <xf numFmtId="7" fontId="26" fillId="0" borderId="0" xfId="0" applyNumberFormat="1" applyFont="1" applyFill="1" applyAlignment="1">
      <alignment horizontal="right"/>
    </xf>
    <xf numFmtId="0" fontId="29" fillId="0" borderId="0" xfId="0" applyFont="1" applyFill="1"/>
    <xf numFmtId="0" fontId="2" fillId="0" borderId="4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0" fillId="0" borderId="22" xfId="0" applyFill="1" applyBorder="1"/>
    <xf numFmtId="10" fontId="2" fillId="0" borderId="10" xfId="48" applyNumberFormat="1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0" fillId="0" borderId="36" xfId="0" applyFill="1" applyBorder="1"/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8" fillId="0" borderId="15" xfId="37" applyFill="1" applyBorder="1" applyAlignment="1" applyProtection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3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3" xfId="0" applyFont="1" applyFill="1" applyBorder="1" applyAlignment="1">
      <alignment horizontal="left"/>
    </xf>
    <xf numFmtId="14" fontId="1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7" fillId="0" borderId="12" xfId="0" applyFont="1" applyFill="1" applyBorder="1" applyAlignment="1">
      <alignment horizontal="left"/>
    </xf>
    <xf numFmtId="0" fontId="7" fillId="0" borderId="28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14" fontId="0" fillId="0" borderId="12" xfId="0" applyNumberForma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</cellXfs>
  <cellStyles count="6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30" builtinId="4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- Style1" xfId="41" xr:uid="{00000000-0005-0000-0000-000029000000}"/>
    <cellStyle name="Normal 10" xfId="58" xr:uid="{00000000-0005-0000-0000-00002A000000}"/>
    <cellStyle name="Normal 11" xfId="59" xr:uid="{00000000-0005-0000-0000-00002B000000}"/>
    <cellStyle name="Normal 12" xfId="60" xr:uid="{00000000-0005-0000-0000-00002C000000}"/>
    <cellStyle name="Normal 13" xfId="61" xr:uid="{00000000-0005-0000-0000-00002D000000}"/>
    <cellStyle name="Normal 14" xfId="62" xr:uid="{00000000-0005-0000-0000-00002E000000}"/>
    <cellStyle name="Normal 15" xfId="63" xr:uid="{00000000-0005-0000-0000-00002F000000}"/>
    <cellStyle name="Normal 16" xfId="64" xr:uid="{00000000-0005-0000-0000-000030000000}"/>
    <cellStyle name="Normal 17" xfId="65" xr:uid="{00000000-0005-0000-0000-000031000000}"/>
    <cellStyle name="Normal 18" xfId="66" xr:uid="{00000000-0005-0000-0000-000032000000}"/>
    <cellStyle name="Normal 19" xfId="67" xr:uid="{00000000-0005-0000-0000-000033000000}"/>
    <cellStyle name="Normal 2" xfId="42" xr:uid="{00000000-0005-0000-0000-000034000000}"/>
    <cellStyle name="Normal 3" xfId="43" xr:uid="{00000000-0005-0000-0000-000035000000}"/>
    <cellStyle name="Normal 4" xfId="44" xr:uid="{00000000-0005-0000-0000-000036000000}"/>
    <cellStyle name="Normal 5" xfId="45" xr:uid="{00000000-0005-0000-0000-000037000000}"/>
    <cellStyle name="Normal 6" xfId="54" xr:uid="{00000000-0005-0000-0000-000038000000}"/>
    <cellStyle name="Normal 7" xfId="55" xr:uid="{00000000-0005-0000-0000-000039000000}"/>
    <cellStyle name="Normal 8" xfId="56" xr:uid="{00000000-0005-0000-0000-00003A000000}"/>
    <cellStyle name="Normal 9" xfId="57" xr:uid="{00000000-0005-0000-0000-00003B000000}"/>
    <cellStyle name="Note" xfId="46" builtinId="10" customBuiltin="1"/>
    <cellStyle name="Output" xfId="47" builtinId="21" customBuiltin="1"/>
    <cellStyle name="Percent" xfId="48" builtinId="5"/>
    <cellStyle name="Percent 2" xfId="49" xr:uid="{00000000-0005-0000-0000-00004B000000}"/>
    <cellStyle name="Percent 3" xfId="50" xr:uid="{00000000-0005-0000-0000-00004C000000}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84</xdr:row>
      <xdr:rowOff>0</xdr:rowOff>
    </xdr:from>
    <xdr:to>
      <xdr:col>8</xdr:col>
      <xdr:colOff>419100</xdr:colOff>
      <xdr:row>84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343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73</xdr:row>
      <xdr:rowOff>0</xdr:rowOff>
    </xdr:from>
    <xdr:to>
      <xdr:col>8</xdr:col>
      <xdr:colOff>419100</xdr:colOff>
      <xdr:row>73</xdr:row>
      <xdr:rowOff>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1658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76</xdr:row>
      <xdr:rowOff>0</xdr:rowOff>
    </xdr:from>
    <xdr:to>
      <xdr:col>8</xdr:col>
      <xdr:colOff>419100</xdr:colOff>
      <xdr:row>76</xdr:row>
      <xdr:rowOff>0</xdr:rowOff>
    </xdr:to>
    <xdr:sp macro="" textlink="">
      <xdr:nvSpPr>
        <xdr:cNvPr id="1027" name="AutoShap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21443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8" name="AutoShap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9" name="AutoShape 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141</xdr:row>
      <xdr:rowOff>0</xdr:rowOff>
    </xdr:from>
    <xdr:to>
      <xdr:col>15</xdr:col>
      <xdr:colOff>419100</xdr:colOff>
      <xdr:row>141</xdr:row>
      <xdr:rowOff>0</xdr:rowOff>
    </xdr:to>
    <xdr:sp macro="" textlink="">
      <xdr:nvSpPr>
        <xdr:cNvPr id="1030" name="AutoShape 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 rot="-5400000">
          <a:off x="15373350" y="22631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vestorrelations@vsac.org" TargetMode="External"/><Relationship Id="rId1" Type="http://schemas.openxmlformats.org/officeDocument/2006/relationships/hyperlink" Target="http://www.vsac.org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71"/>
  <sheetViews>
    <sheetView showGridLines="0" tabSelected="1" zoomScale="85" zoomScaleNormal="85" workbookViewId="0">
      <selection activeCell="F139" sqref="F139:I139"/>
    </sheetView>
  </sheetViews>
  <sheetFormatPr defaultRowHeight="12.75" x14ac:dyDescent="0.2"/>
  <cols>
    <col min="1" max="1" width="2.85546875" style="16" customWidth="1"/>
    <col min="2" max="2" width="23" style="16" customWidth="1"/>
    <col min="3" max="3" width="17.140625" style="16" customWidth="1"/>
    <col min="4" max="4" width="17.85546875" style="16" customWidth="1"/>
    <col min="5" max="5" width="15.5703125" style="16" bestFit="1" customWidth="1"/>
    <col min="6" max="6" width="17.140625" style="16" bestFit="1" customWidth="1"/>
    <col min="7" max="7" width="17.5703125" style="16" bestFit="1" customWidth="1"/>
    <col min="8" max="8" width="17.140625" style="16" customWidth="1"/>
    <col min="9" max="9" width="17.140625" style="16" bestFit="1" customWidth="1"/>
    <col min="10" max="10" width="17.5703125" style="16" bestFit="1" customWidth="1"/>
    <col min="11" max="11" width="18.140625" style="16" customWidth="1"/>
    <col min="12" max="12" width="15.140625" style="16" bestFit="1" customWidth="1"/>
    <col min="13" max="13" width="14.7109375" style="16" bestFit="1" customWidth="1"/>
    <col min="14" max="14" width="11.85546875" style="16" bestFit="1" customWidth="1"/>
    <col min="15" max="15" width="7.42578125" style="16" bestFit="1" customWidth="1"/>
    <col min="16" max="20" width="15.85546875" style="16" customWidth="1"/>
    <col min="21" max="16384" width="9.140625" style="16"/>
  </cols>
  <sheetData>
    <row r="1" spans="1:13" ht="15.75" x14ac:dyDescent="0.25">
      <c r="A1" s="15" t="s">
        <v>164</v>
      </c>
      <c r="J1" s="17"/>
    </row>
    <row r="2" spans="1:13" ht="15.75" x14ac:dyDescent="0.25">
      <c r="A2" s="15" t="s">
        <v>165</v>
      </c>
    </row>
    <row r="3" spans="1:13" ht="13.5" thickBot="1" x14ac:dyDescent="0.25"/>
    <row r="4" spans="1:13" x14ac:dyDescent="0.2">
      <c r="B4" s="292" t="s">
        <v>0</v>
      </c>
      <c r="C4" s="293"/>
      <c r="D4" s="303" t="s">
        <v>82</v>
      </c>
      <c r="E4" s="303"/>
      <c r="F4" s="303"/>
      <c r="G4" s="304"/>
      <c r="I4" s="302"/>
      <c r="J4" s="302"/>
    </row>
    <row r="5" spans="1:13" x14ac:dyDescent="0.2">
      <c r="B5" s="288" t="s">
        <v>1</v>
      </c>
      <c r="C5" s="289"/>
      <c r="D5" s="299" t="s">
        <v>166</v>
      </c>
      <c r="E5" s="299"/>
      <c r="F5" s="299"/>
      <c r="G5" s="300"/>
      <c r="I5" s="302"/>
      <c r="J5" s="302"/>
      <c r="L5" s="297"/>
      <c r="M5" s="297"/>
    </row>
    <row r="6" spans="1:13" x14ac:dyDescent="0.2">
      <c r="B6" s="288" t="s">
        <v>2</v>
      </c>
      <c r="C6" s="289"/>
      <c r="D6" s="301">
        <v>44344</v>
      </c>
      <c r="E6" s="299"/>
      <c r="F6" s="299"/>
      <c r="G6" s="300"/>
      <c r="I6" s="302"/>
      <c r="J6" s="302"/>
      <c r="L6" s="297"/>
      <c r="M6" s="297"/>
    </row>
    <row r="7" spans="1:13" x14ac:dyDescent="0.2">
      <c r="B7" s="288" t="s">
        <v>5</v>
      </c>
      <c r="C7" s="289"/>
      <c r="D7" s="298" t="s">
        <v>250</v>
      </c>
      <c r="E7" s="299"/>
      <c r="F7" s="299"/>
      <c r="G7" s="300"/>
      <c r="L7" s="297"/>
      <c r="M7" s="297"/>
    </row>
    <row r="8" spans="1:13" x14ac:dyDescent="0.2">
      <c r="B8" s="18" t="s">
        <v>67</v>
      </c>
      <c r="C8" s="19"/>
      <c r="D8" s="20" t="s">
        <v>139</v>
      </c>
      <c r="E8" s="21"/>
      <c r="F8" s="21"/>
      <c r="G8" s="22"/>
    </row>
    <row r="9" spans="1:13" ht="13.5" thickBot="1" x14ac:dyDescent="0.25">
      <c r="B9" s="290" t="s">
        <v>3</v>
      </c>
      <c r="C9" s="291"/>
      <c r="D9" s="294" t="s">
        <v>97</v>
      </c>
      <c r="E9" s="295"/>
      <c r="F9" s="295"/>
      <c r="G9" s="296"/>
    </row>
    <row r="11" spans="1:13" ht="13.5" thickBot="1" x14ac:dyDescent="0.25"/>
    <row r="12" spans="1:13" ht="15.75" x14ac:dyDescent="0.25">
      <c r="A12" s="23" t="s">
        <v>130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6.75" customHeight="1" x14ac:dyDescent="0.2">
      <c r="A13" s="27"/>
      <c r="M13" s="28"/>
    </row>
    <row r="14" spans="1:13" x14ac:dyDescent="0.2">
      <c r="A14" s="29"/>
      <c r="B14" s="30" t="s">
        <v>4</v>
      </c>
      <c r="C14" s="30" t="s">
        <v>6</v>
      </c>
      <c r="D14" s="30" t="s">
        <v>102</v>
      </c>
      <c r="E14" s="31" t="s">
        <v>184</v>
      </c>
      <c r="F14" s="30" t="s">
        <v>10</v>
      </c>
      <c r="G14" s="30" t="s">
        <v>7</v>
      </c>
      <c r="H14" s="30" t="s">
        <v>8</v>
      </c>
      <c r="I14" s="30" t="s">
        <v>244</v>
      </c>
      <c r="J14" s="30" t="s">
        <v>9</v>
      </c>
      <c r="K14" s="32" t="s">
        <v>69</v>
      </c>
      <c r="L14" s="32" t="s">
        <v>11</v>
      </c>
      <c r="M14" s="33" t="s">
        <v>41</v>
      </c>
    </row>
    <row r="15" spans="1:13" x14ac:dyDescent="0.2">
      <c r="A15" s="27"/>
      <c r="B15" s="16" t="s">
        <v>167</v>
      </c>
      <c r="C15" s="34" t="s">
        <v>181</v>
      </c>
      <c r="D15" s="34" t="s">
        <v>101</v>
      </c>
      <c r="E15" s="35">
        <v>8.1100000000000009E-3</v>
      </c>
      <c r="F15" s="36">
        <v>755000000</v>
      </c>
      <c r="G15" s="36">
        <v>181934835.71000001</v>
      </c>
      <c r="H15" s="36">
        <v>12059.56</v>
      </c>
      <c r="I15" s="36">
        <v>3495051.6200000048</v>
      </c>
      <c r="J15" s="37">
        <v>178439784.09</v>
      </c>
      <c r="K15" s="37">
        <v>176356621.13043544</v>
      </c>
      <c r="L15" s="38">
        <v>0.92007828577963635</v>
      </c>
      <c r="M15" s="39">
        <v>49153</v>
      </c>
    </row>
    <row r="16" spans="1:13" x14ac:dyDescent="0.2">
      <c r="A16" s="27"/>
      <c r="B16" s="16" t="s">
        <v>168</v>
      </c>
      <c r="C16" s="40" t="s">
        <v>182</v>
      </c>
      <c r="D16" s="41" t="s">
        <v>101</v>
      </c>
      <c r="E16" s="42">
        <v>3.1109999999999999E-2</v>
      </c>
      <c r="F16" s="43">
        <v>15500000</v>
      </c>
      <c r="G16" s="43">
        <v>15500000</v>
      </c>
      <c r="H16" s="43">
        <v>4018.38</v>
      </c>
      <c r="I16" s="43">
        <v>0</v>
      </c>
      <c r="J16" s="44">
        <v>15500000</v>
      </c>
      <c r="K16" s="44">
        <v>15500000</v>
      </c>
      <c r="L16" s="45">
        <v>7.9921714220363607E-2</v>
      </c>
      <c r="M16" s="46">
        <v>51865</v>
      </c>
    </row>
    <row r="17" spans="1:14" x14ac:dyDescent="0.2">
      <c r="A17" s="47"/>
      <c r="B17" s="48"/>
      <c r="C17" s="49"/>
      <c r="D17" s="50"/>
      <c r="E17" s="51"/>
      <c r="F17" s="52"/>
      <c r="G17" s="52"/>
      <c r="H17" s="52"/>
      <c r="I17" s="52"/>
      <c r="J17" s="53"/>
      <c r="K17" s="53"/>
      <c r="L17" s="54"/>
      <c r="M17" s="55"/>
    </row>
    <row r="18" spans="1:14" x14ac:dyDescent="0.2">
      <c r="A18" s="47"/>
      <c r="B18" s="56" t="s">
        <v>35</v>
      </c>
      <c r="C18" s="57"/>
      <c r="D18" s="58"/>
      <c r="E18" s="59"/>
      <c r="F18" s="60">
        <v>770500000</v>
      </c>
      <c r="G18" s="60">
        <v>197434835.71000001</v>
      </c>
      <c r="H18" s="60">
        <v>16077.939999999999</v>
      </c>
      <c r="I18" s="60">
        <v>3495051.6200000048</v>
      </c>
      <c r="J18" s="60">
        <v>193939784.09</v>
      </c>
      <c r="K18" s="60">
        <v>191856621.13043544</v>
      </c>
      <c r="L18" s="61">
        <v>1.0000000000000002</v>
      </c>
      <c r="M18" s="62"/>
    </row>
    <row r="19" spans="1:14" s="66" customFormat="1" ht="11.25" x14ac:dyDescent="0.2">
      <c r="A19" s="63" t="s">
        <v>12</v>
      </c>
      <c r="B19" s="64"/>
      <c r="C19" s="65"/>
      <c r="E19" s="64"/>
      <c r="F19" s="64"/>
      <c r="G19" s="67">
        <v>0</v>
      </c>
      <c r="H19" s="67"/>
      <c r="I19" s="68"/>
      <c r="J19" s="67">
        <v>0</v>
      </c>
      <c r="K19" s="67"/>
      <c r="M19" s="69"/>
    </row>
    <row r="20" spans="1:14" s="66" customFormat="1" ht="12" thickBot="1" x14ac:dyDescent="0.25">
      <c r="A20" s="70" t="s">
        <v>13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</row>
    <row r="21" spans="1:14" s="66" customFormat="1" ht="12" thickBot="1" x14ac:dyDescent="0.25"/>
    <row r="22" spans="1:14" s="66" customFormat="1" ht="15.75" x14ac:dyDescent="0.25">
      <c r="A22" s="23" t="s">
        <v>132</v>
      </c>
      <c r="B22" s="25"/>
      <c r="C22" s="25"/>
      <c r="D22" s="25"/>
      <c r="E22" s="25"/>
      <c r="F22" s="25"/>
      <c r="G22" s="25"/>
      <c r="H22" s="26"/>
      <c r="J22" s="14"/>
      <c r="K22" s="14"/>
      <c r="L22" s="14"/>
      <c r="M22" s="14"/>
      <c r="N22" s="14"/>
    </row>
    <row r="23" spans="1:14" s="66" customFormat="1" x14ac:dyDescent="0.2">
      <c r="A23" s="27"/>
      <c r="B23" s="16"/>
      <c r="C23" s="16"/>
      <c r="D23" s="16"/>
      <c r="E23" s="16"/>
      <c r="F23" s="16"/>
      <c r="G23" s="16"/>
      <c r="H23" s="28"/>
      <c r="J23" s="14"/>
      <c r="K23" s="14"/>
      <c r="L23" s="14"/>
      <c r="M23" s="14"/>
      <c r="N23" s="14"/>
    </row>
    <row r="24" spans="1:14" s="66" customFormat="1" x14ac:dyDescent="0.2">
      <c r="A24" s="73"/>
      <c r="B24" s="74"/>
      <c r="C24" s="74"/>
      <c r="D24" s="74"/>
      <c r="E24" s="74"/>
      <c r="F24" s="75" t="s">
        <v>15</v>
      </c>
      <c r="G24" s="75" t="s">
        <v>17</v>
      </c>
      <c r="H24" s="76" t="s">
        <v>16</v>
      </c>
      <c r="J24" s="14"/>
      <c r="K24" s="14"/>
      <c r="L24" s="14"/>
      <c r="M24" s="14"/>
      <c r="N24" s="14"/>
    </row>
    <row r="25" spans="1:14" s="66" customFormat="1" x14ac:dyDescent="0.2">
      <c r="A25" s="27"/>
      <c r="B25" s="77" t="s">
        <v>225</v>
      </c>
      <c r="C25" s="16"/>
      <c r="D25" s="16"/>
      <c r="E25" s="16"/>
      <c r="F25" s="78">
        <v>1176783</v>
      </c>
      <c r="G25" s="79">
        <v>0</v>
      </c>
      <c r="H25" s="80">
        <v>1176783</v>
      </c>
      <c r="J25" s="14"/>
      <c r="K25" s="14"/>
      <c r="L25" s="14"/>
      <c r="M25" s="14"/>
      <c r="N25" s="14"/>
    </row>
    <row r="26" spans="1:14" s="66" customFormat="1" x14ac:dyDescent="0.2">
      <c r="A26" s="27"/>
      <c r="B26" s="16" t="s">
        <v>177</v>
      </c>
      <c r="C26" s="16"/>
      <c r="D26" s="16"/>
      <c r="E26" s="16"/>
      <c r="F26" s="81">
        <v>1176783</v>
      </c>
      <c r="G26" s="79">
        <v>0</v>
      </c>
      <c r="H26" s="82">
        <v>1176783</v>
      </c>
      <c r="J26" s="14"/>
      <c r="K26" s="14"/>
      <c r="L26" s="14"/>
      <c r="M26" s="14"/>
      <c r="N26" s="14"/>
    </row>
    <row r="27" spans="1:14" s="66" customFormat="1" x14ac:dyDescent="0.2">
      <c r="A27" s="27"/>
      <c r="B27" s="16"/>
      <c r="C27" s="16"/>
      <c r="D27" s="16"/>
      <c r="E27" s="16"/>
      <c r="F27" s="81"/>
      <c r="G27" s="79"/>
      <c r="H27" s="82"/>
      <c r="J27" s="14"/>
      <c r="K27" s="14"/>
      <c r="L27" s="14"/>
      <c r="M27" s="14"/>
      <c r="N27" s="14"/>
    </row>
    <row r="28" spans="1:14" s="66" customFormat="1" x14ac:dyDescent="0.2">
      <c r="A28" s="27"/>
      <c r="B28" s="16" t="s">
        <v>169</v>
      </c>
      <c r="C28" s="16"/>
      <c r="D28" s="16"/>
      <c r="E28" s="16"/>
      <c r="F28" s="81">
        <v>1365659.76</v>
      </c>
      <c r="G28" s="79">
        <v>-558464.37</v>
      </c>
      <c r="H28" s="82">
        <v>807195.39</v>
      </c>
      <c r="J28" s="14"/>
      <c r="K28" s="14"/>
      <c r="L28" s="14"/>
      <c r="M28" s="14"/>
      <c r="N28" s="14"/>
    </row>
    <row r="29" spans="1:14" s="66" customFormat="1" x14ac:dyDescent="0.2">
      <c r="A29" s="27"/>
      <c r="B29" s="16" t="s">
        <v>170</v>
      </c>
      <c r="C29" s="16"/>
      <c r="D29" s="16"/>
      <c r="E29" s="16"/>
      <c r="F29" s="81">
        <v>4227444.68</v>
      </c>
      <c r="G29" s="79">
        <v>-1418541.0399999996</v>
      </c>
      <c r="H29" s="82">
        <v>2808903.64</v>
      </c>
      <c r="J29" s="14"/>
      <c r="K29" s="14"/>
      <c r="L29" s="14"/>
      <c r="M29" s="14"/>
      <c r="N29" s="14"/>
    </row>
    <row r="30" spans="1:14" s="66" customFormat="1" x14ac:dyDescent="0.2">
      <c r="A30" s="27"/>
      <c r="B30" s="77" t="s">
        <v>221</v>
      </c>
      <c r="C30" s="16"/>
      <c r="D30" s="16"/>
      <c r="E30" s="16"/>
      <c r="F30" s="81">
        <v>0</v>
      </c>
      <c r="G30" s="79">
        <v>0</v>
      </c>
      <c r="H30" s="82">
        <v>0</v>
      </c>
      <c r="J30" s="14"/>
      <c r="K30" s="14"/>
      <c r="L30" s="14"/>
      <c r="M30" s="14"/>
      <c r="N30" s="14"/>
    </row>
    <row r="31" spans="1:14" s="66" customFormat="1" x14ac:dyDescent="0.2">
      <c r="A31" s="27"/>
      <c r="B31" s="77" t="s">
        <v>222</v>
      </c>
      <c r="C31" s="16"/>
      <c r="D31" s="16"/>
      <c r="E31" s="16"/>
      <c r="F31" s="81">
        <v>0</v>
      </c>
      <c r="G31" s="79">
        <v>0</v>
      </c>
      <c r="H31" s="82">
        <v>0</v>
      </c>
      <c r="J31" s="14"/>
      <c r="K31" s="14"/>
      <c r="L31" s="14"/>
      <c r="M31" s="14"/>
      <c r="N31" s="14"/>
    </row>
    <row r="32" spans="1:14" s="66" customFormat="1" x14ac:dyDescent="0.2">
      <c r="A32" s="27"/>
      <c r="B32" s="16"/>
      <c r="C32" s="16"/>
      <c r="D32" s="16"/>
      <c r="E32" s="16"/>
      <c r="F32" s="81"/>
      <c r="G32" s="79"/>
      <c r="H32" s="82"/>
      <c r="J32" s="14"/>
      <c r="K32" s="14"/>
      <c r="L32" s="14"/>
      <c r="M32" s="14"/>
      <c r="N32" s="14"/>
    </row>
    <row r="33" spans="1:14" s="66" customFormat="1" x14ac:dyDescent="0.2">
      <c r="A33" s="27"/>
      <c r="B33" s="83" t="s">
        <v>20</v>
      </c>
      <c r="C33" s="16"/>
      <c r="D33" s="16"/>
      <c r="E33" s="16"/>
      <c r="F33" s="81">
        <v>6769887.4399999995</v>
      </c>
      <c r="G33" s="79">
        <v>-1977005.4099999992</v>
      </c>
      <c r="H33" s="82">
        <v>4792882.03</v>
      </c>
      <c r="J33" s="14"/>
      <c r="K33" s="14"/>
      <c r="L33" s="14"/>
      <c r="M33" s="14"/>
      <c r="N33" s="14"/>
    </row>
    <row r="34" spans="1:14" s="66" customFormat="1" x14ac:dyDescent="0.2">
      <c r="A34" s="27"/>
      <c r="B34" s="16"/>
      <c r="C34" s="16"/>
      <c r="D34" s="16"/>
      <c r="E34" s="16"/>
      <c r="F34" s="84"/>
      <c r="G34" s="84"/>
      <c r="H34" s="28"/>
      <c r="J34" s="14"/>
      <c r="K34" s="14"/>
      <c r="L34" s="14"/>
      <c r="M34" s="14"/>
      <c r="N34" s="14"/>
    </row>
    <row r="35" spans="1:14" s="66" customFormat="1" x14ac:dyDescent="0.2">
      <c r="A35" s="63" t="s">
        <v>12</v>
      </c>
      <c r="B35" s="64"/>
      <c r="C35" s="64"/>
      <c r="D35" s="64"/>
      <c r="E35" s="64"/>
      <c r="F35" s="64"/>
      <c r="G35" s="64"/>
      <c r="H35" s="69"/>
      <c r="J35" s="14"/>
      <c r="K35" s="14"/>
      <c r="L35" s="14"/>
      <c r="M35" s="14"/>
      <c r="N35" s="14"/>
    </row>
    <row r="36" spans="1:14" s="66" customFormat="1" ht="13.5" thickBot="1" x14ac:dyDescent="0.25">
      <c r="A36" s="70" t="s">
        <v>13</v>
      </c>
      <c r="B36" s="71"/>
      <c r="C36" s="71"/>
      <c r="D36" s="71"/>
      <c r="E36" s="71"/>
      <c r="F36" s="71"/>
      <c r="G36" s="71"/>
      <c r="H36" s="72"/>
      <c r="J36" s="14"/>
      <c r="K36" s="14"/>
      <c r="L36" s="14"/>
      <c r="M36" s="14"/>
      <c r="N36" s="14"/>
    </row>
    <row r="37" spans="1:14" s="66" customFormat="1" ht="13.5" thickBot="1" x14ac:dyDescent="0.25">
      <c r="A37" s="16"/>
      <c r="B37" s="16"/>
      <c r="C37" s="16"/>
      <c r="D37" s="16"/>
      <c r="E37" s="16"/>
      <c r="F37" s="16"/>
      <c r="G37" s="16"/>
      <c r="H37" s="16"/>
      <c r="J37" s="16"/>
      <c r="K37" s="85"/>
      <c r="L37" s="14"/>
      <c r="M37" s="14"/>
      <c r="N37" s="14"/>
    </row>
    <row r="38" spans="1:14" s="66" customFormat="1" ht="15.75" x14ac:dyDescent="0.25">
      <c r="A38" s="23" t="s">
        <v>133</v>
      </c>
      <c r="B38" s="25"/>
      <c r="C38" s="25"/>
      <c r="D38" s="25"/>
      <c r="E38" s="25"/>
      <c r="F38" s="25"/>
      <c r="G38" s="25"/>
      <c r="H38" s="25"/>
      <c r="I38" s="26"/>
      <c r="K38" s="23" t="s">
        <v>151</v>
      </c>
      <c r="L38" s="86"/>
      <c r="M38" s="26"/>
      <c r="N38" s="14"/>
    </row>
    <row r="39" spans="1:14" s="66" customFormat="1" x14ac:dyDescent="0.2">
      <c r="A39" s="27"/>
      <c r="B39" s="16"/>
      <c r="C39" s="16"/>
      <c r="D39" s="16"/>
      <c r="E39" s="16"/>
      <c r="F39" s="87" t="s">
        <v>51</v>
      </c>
      <c r="G39" s="88"/>
      <c r="H39" s="87" t="s">
        <v>51</v>
      </c>
      <c r="I39" s="89" t="s">
        <v>242</v>
      </c>
      <c r="K39" s="27"/>
      <c r="M39" s="28"/>
      <c r="N39" s="14"/>
    </row>
    <row r="40" spans="1:14" s="66" customFormat="1" x14ac:dyDescent="0.2">
      <c r="A40" s="73"/>
      <c r="B40" s="74"/>
      <c r="C40" s="74"/>
      <c r="D40" s="74"/>
      <c r="E40" s="74"/>
      <c r="F40" s="87" t="s">
        <v>15</v>
      </c>
      <c r="G40" s="88" t="s">
        <v>17</v>
      </c>
      <c r="H40" s="87" t="s">
        <v>16</v>
      </c>
      <c r="I40" s="89" t="s">
        <v>241</v>
      </c>
      <c r="K40" s="73"/>
      <c r="L40" s="90"/>
      <c r="M40" s="76"/>
      <c r="N40" s="14"/>
    </row>
    <row r="41" spans="1:14" s="66" customFormat="1" x14ac:dyDescent="0.2">
      <c r="A41" s="91"/>
      <c r="B41" s="92" t="s">
        <v>36</v>
      </c>
      <c r="C41" s="93"/>
      <c r="D41" s="93"/>
      <c r="E41" s="93"/>
      <c r="F41" s="94"/>
      <c r="G41" s="95"/>
      <c r="H41" s="94"/>
      <c r="I41" s="96"/>
      <c r="K41" s="97" t="s">
        <v>152</v>
      </c>
      <c r="L41" s="98"/>
      <c r="M41" s="99">
        <v>211463001.97</v>
      </c>
      <c r="N41" s="14"/>
    </row>
    <row r="42" spans="1:14" s="66" customFormat="1" x14ac:dyDescent="0.2">
      <c r="A42" s="27"/>
      <c r="B42" s="16" t="s">
        <v>37</v>
      </c>
      <c r="C42" s="16"/>
      <c r="D42" s="16"/>
      <c r="E42" s="16"/>
      <c r="F42" s="100">
        <v>211463001.97</v>
      </c>
      <c r="G42" s="101">
        <v>-1950987.6699999869</v>
      </c>
      <c r="H42" s="100">
        <v>209512014.30000001</v>
      </c>
      <c r="I42" s="102">
        <v>209512014.30000001</v>
      </c>
      <c r="K42" s="103" t="s">
        <v>153</v>
      </c>
      <c r="L42" s="104"/>
      <c r="M42" s="99">
        <v>166624.72</v>
      </c>
      <c r="N42" s="14"/>
    </row>
    <row r="43" spans="1:14" s="66" customFormat="1" x14ac:dyDescent="0.2">
      <c r="A43" s="27"/>
      <c r="B43" s="16" t="s">
        <v>106</v>
      </c>
      <c r="C43" s="16"/>
      <c r="D43" s="16"/>
      <c r="E43" s="16"/>
      <c r="F43" s="100">
        <v>-348141.04</v>
      </c>
      <c r="G43" s="101">
        <v>0</v>
      </c>
      <c r="H43" s="100">
        <v>-348141.04</v>
      </c>
      <c r="I43" s="102">
        <v>-348141.04</v>
      </c>
      <c r="K43" s="103" t="s">
        <v>88</v>
      </c>
      <c r="L43" s="104"/>
      <c r="M43" s="99">
        <v>-1945789.34</v>
      </c>
      <c r="N43" s="14"/>
    </row>
    <row r="44" spans="1:14" s="66" customFormat="1" x14ac:dyDescent="0.2">
      <c r="A44" s="27"/>
      <c r="B44" s="16" t="s">
        <v>110</v>
      </c>
      <c r="C44" s="16"/>
      <c r="D44" s="16"/>
      <c r="E44" s="16"/>
      <c r="F44" s="100">
        <v>7651426.79</v>
      </c>
      <c r="G44" s="101">
        <v>126481.75</v>
      </c>
      <c r="H44" s="100">
        <v>7777908.54</v>
      </c>
      <c r="I44" s="102">
        <v>7777908.54</v>
      </c>
      <c r="K44" s="103" t="s">
        <v>155</v>
      </c>
      <c r="L44" s="104"/>
      <c r="M44" s="99">
        <v>-37193.9</v>
      </c>
      <c r="N44" s="14"/>
    </row>
    <row r="45" spans="1:14" s="66" customFormat="1" x14ac:dyDescent="0.2">
      <c r="A45" s="27"/>
      <c r="B45" s="16" t="s">
        <v>43</v>
      </c>
      <c r="C45" s="16"/>
      <c r="D45" s="16"/>
      <c r="E45" s="16"/>
      <c r="F45" s="100">
        <v>0</v>
      </c>
      <c r="G45" s="101">
        <v>0</v>
      </c>
      <c r="H45" s="100">
        <v>0</v>
      </c>
      <c r="I45" s="102">
        <v>0</v>
      </c>
      <c r="K45" s="103" t="s">
        <v>154</v>
      </c>
      <c r="L45" s="104"/>
      <c r="M45" s="99">
        <v>-140754.29999999999</v>
      </c>
      <c r="N45" s="14"/>
    </row>
    <row r="46" spans="1:14" s="66" customFormat="1" x14ac:dyDescent="0.2">
      <c r="A46" s="27"/>
      <c r="B46" s="16" t="s">
        <v>44</v>
      </c>
      <c r="C46" s="16"/>
      <c r="D46" s="16"/>
      <c r="E46" s="16"/>
      <c r="F46" s="100">
        <v>-1630894.92</v>
      </c>
      <c r="G46" s="101">
        <v>560276.76</v>
      </c>
      <c r="H46" s="100">
        <v>-1070618.1599999999</v>
      </c>
      <c r="I46" s="102">
        <v>-1070618.1599999999</v>
      </c>
      <c r="K46" s="103" t="s">
        <v>183</v>
      </c>
      <c r="L46" s="104"/>
      <c r="M46" s="99">
        <v>0</v>
      </c>
      <c r="N46" s="14"/>
    </row>
    <row r="47" spans="1:14" s="66" customFormat="1" x14ac:dyDescent="0.2">
      <c r="A47" s="27"/>
      <c r="B47" s="16" t="s">
        <v>107</v>
      </c>
      <c r="C47" s="16"/>
      <c r="D47" s="16"/>
      <c r="E47" s="16"/>
      <c r="F47" s="100">
        <v>0</v>
      </c>
      <c r="G47" s="101">
        <v>0</v>
      </c>
      <c r="H47" s="100">
        <v>0</v>
      </c>
      <c r="I47" s="102">
        <v>0</v>
      </c>
      <c r="K47" s="105" t="s">
        <v>243</v>
      </c>
      <c r="L47" s="104"/>
      <c r="M47" s="99">
        <v>6112.43</v>
      </c>
      <c r="N47" s="14"/>
    </row>
    <row r="48" spans="1:14" s="66" customFormat="1" x14ac:dyDescent="0.2">
      <c r="A48" s="27"/>
      <c r="B48" s="16" t="s">
        <v>45</v>
      </c>
      <c r="C48" s="16"/>
      <c r="D48" s="16"/>
      <c r="E48" s="16"/>
      <c r="F48" s="100">
        <v>6769887.4399999995</v>
      </c>
      <c r="G48" s="101">
        <v>-1977005.4099999992</v>
      </c>
      <c r="H48" s="100">
        <v>4792882.03</v>
      </c>
      <c r="I48" s="102">
        <v>1983978.3900000006</v>
      </c>
      <c r="K48" s="103" t="s">
        <v>156</v>
      </c>
      <c r="L48" s="104"/>
      <c r="M48" s="99">
        <v>0</v>
      </c>
      <c r="N48" s="14"/>
    </row>
    <row r="49" spans="1:14" s="66" customFormat="1" x14ac:dyDescent="0.2">
      <c r="A49" s="27"/>
      <c r="B49" s="16" t="s">
        <v>109</v>
      </c>
      <c r="C49" s="16"/>
      <c r="D49" s="16"/>
      <c r="E49" s="16"/>
      <c r="F49" s="100">
        <v>0</v>
      </c>
      <c r="G49" s="101">
        <v>0</v>
      </c>
      <c r="H49" s="100">
        <v>0</v>
      </c>
      <c r="I49" s="102">
        <v>0</v>
      </c>
      <c r="K49" s="103" t="s">
        <v>157</v>
      </c>
      <c r="L49" s="104"/>
      <c r="M49" s="99">
        <v>0</v>
      </c>
      <c r="N49" s="14"/>
    </row>
    <row r="50" spans="1:14" s="66" customFormat="1" x14ac:dyDescent="0.2">
      <c r="A50" s="27"/>
      <c r="B50" s="16" t="s">
        <v>108</v>
      </c>
      <c r="C50" s="16"/>
      <c r="D50" s="16"/>
      <c r="E50" s="16"/>
      <c r="F50" s="106">
        <v>0</v>
      </c>
      <c r="G50" s="107">
        <v>0</v>
      </c>
      <c r="H50" s="106">
        <v>0</v>
      </c>
      <c r="I50" s="108">
        <v>0</v>
      </c>
      <c r="K50" s="103" t="s">
        <v>158</v>
      </c>
      <c r="L50" s="104"/>
      <c r="M50" s="99">
        <v>12.72</v>
      </c>
      <c r="N50" s="14"/>
    </row>
    <row r="51" spans="1:14" s="66" customFormat="1" x14ac:dyDescent="0.2">
      <c r="A51" s="27"/>
      <c r="B51" s="83" t="s">
        <v>24</v>
      </c>
      <c r="C51" s="16"/>
      <c r="D51" s="16"/>
      <c r="E51" s="16"/>
      <c r="F51" s="100">
        <v>223905280.24000001</v>
      </c>
      <c r="G51" s="101">
        <v>-3241234.5699999928</v>
      </c>
      <c r="H51" s="100">
        <v>220664045.67000002</v>
      </c>
      <c r="I51" s="102">
        <v>217855142.03000003</v>
      </c>
      <c r="J51" s="109"/>
      <c r="K51" s="110" t="s">
        <v>159</v>
      </c>
      <c r="L51" s="111"/>
      <c r="M51" s="112">
        <v>0</v>
      </c>
    </row>
    <row r="52" spans="1:14" s="66" customFormat="1" x14ac:dyDescent="0.2">
      <c r="A52" s="27"/>
      <c r="B52" s="83"/>
      <c r="C52" s="16"/>
      <c r="D52" s="16"/>
      <c r="E52" s="16"/>
      <c r="F52" s="100"/>
      <c r="G52" s="101"/>
      <c r="H52" s="100"/>
      <c r="I52" s="102"/>
      <c r="J52" s="113"/>
      <c r="K52" s="97" t="s">
        <v>160</v>
      </c>
      <c r="L52" s="64"/>
      <c r="M52" s="114">
        <v>209512014.29999998</v>
      </c>
      <c r="N52" s="115"/>
    </row>
    <row r="53" spans="1:14" s="66" customFormat="1" x14ac:dyDescent="0.2">
      <c r="A53" s="27"/>
      <c r="B53" s="83" t="s">
        <v>38</v>
      </c>
      <c r="C53" s="16"/>
      <c r="D53" s="16"/>
      <c r="E53" s="16"/>
      <c r="F53" s="100"/>
      <c r="G53" s="101"/>
      <c r="H53" s="100"/>
      <c r="I53" s="102"/>
      <c r="J53" s="113"/>
      <c r="K53" s="116"/>
      <c r="L53" s="117"/>
      <c r="M53" s="108"/>
    </row>
    <row r="54" spans="1:14" s="66" customFormat="1" x14ac:dyDescent="0.2">
      <c r="A54" s="27"/>
      <c r="B54" s="16" t="s">
        <v>39</v>
      </c>
      <c r="C54" s="16"/>
      <c r="D54" s="16"/>
      <c r="E54" s="16"/>
      <c r="F54" s="100">
        <v>181934835.71000001</v>
      </c>
      <c r="G54" s="101">
        <v>-3495051.6200000048</v>
      </c>
      <c r="H54" s="100">
        <v>178439784.09</v>
      </c>
      <c r="I54" s="102">
        <v>176356621.13043544</v>
      </c>
      <c r="J54" s="113"/>
      <c r="K54" s="63"/>
      <c r="M54" s="102"/>
    </row>
    <row r="55" spans="1:14" s="66" customFormat="1" ht="13.5" thickBot="1" x14ac:dyDescent="0.25">
      <c r="A55" s="27"/>
      <c r="B55" s="16" t="s">
        <v>46</v>
      </c>
      <c r="C55" s="16"/>
      <c r="D55" s="16"/>
      <c r="E55" s="16"/>
      <c r="F55" s="100">
        <v>12267.41</v>
      </c>
      <c r="G55" s="101">
        <v>-207.85000000000036</v>
      </c>
      <c r="H55" s="100">
        <v>12059.56</v>
      </c>
      <c r="I55" s="102">
        <v>0</v>
      </c>
      <c r="J55" s="113"/>
      <c r="K55" s="118"/>
      <c r="L55" s="71"/>
      <c r="M55" s="119"/>
    </row>
    <row r="56" spans="1:14" s="66" customFormat="1" x14ac:dyDescent="0.2">
      <c r="A56" s="27"/>
      <c r="B56" s="16" t="s">
        <v>47</v>
      </c>
      <c r="C56" s="16"/>
      <c r="D56" s="16"/>
      <c r="E56" s="16"/>
      <c r="F56" s="100">
        <v>15500000</v>
      </c>
      <c r="G56" s="101">
        <v>0</v>
      </c>
      <c r="H56" s="100">
        <v>15500000</v>
      </c>
      <c r="I56" s="102">
        <v>15500000</v>
      </c>
      <c r="J56" s="77"/>
      <c r="K56" s="14"/>
    </row>
    <row r="57" spans="1:14" s="66" customFormat="1" x14ac:dyDescent="0.2">
      <c r="A57" s="27"/>
      <c r="B57" s="16" t="s">
        <v>48</v>
      </c>
      <c r="C57" s="16"/>
      <c r="D57" s="16"/>
      <c r="E57" s="16"/>
      <c r="F57" s="100">
        <v>4015.96</v>
      </c>
      <c r="G57" s="101">
        <v>2.4200000000000728</v>
      </c>
      <c r="H57" s="100">
        <v>4018.38</v>
      </c>
      <c r="I57" s="102">
        <v>0</v>
      </c>
      <c r="J57" s="77"/>
      <c r="K57" s="14"/>
    </row>
    <row r="58" spans="1:14" s="66" customFormat="1" x14ac:dyDescent="0.2">
      <c r="A58" s="27"/>
      <c r="B58" s="16" t="s">
        <v>111</v>
      </c>
      <c r="C58" s="16"/>
      <c r="D58" s="16"/>
      <c r="E58" s="16"/>
      <c r="F58" s="100">
        <v>0</v>
      </c>
      <c r="G58" s="101">
        <v>0</v>
      </c>
      <c r="H58" s="100">
        <v>0</v>
      </c>
      <c r="I58" s="102">
        <v>0</v>
      </c>
      <c r="J58" s="77"/>
      <c r="K58" s="14"/>
    </row>
    <row r="59" spans="1:14" s="66" customFormat="1" x14ac:dyDescent="0.2">
      <c r="A59" s="27"/>
      <c r="B59" s="16" t="s">
        <v>112</v>
      </c>
      <c r="C59" s="16"/>
      <c r="D59" s="16"/>
      <c r="E59" s="16"/>
      <c r="F59" s="100">
        <v>0</v>
      </c>
      <c r="G59" s="101">
        <v>0</v>
      </c>
      <c r="H59" s="100">
        <v>0</v>
      </c>
      <c r="I59" s="102">
        <v>0</v>
      </c>
      <c r="J59" s="77"/>
      <c r="K59" s="14"/>
    </row>
    <row r="60" spans="1:14" s="66" customFormat="1" x14ac:dyDescent="0.2">
      <c r="A60" s="27"/>
      <c r="B60" s="16" t="s">
        <v>113</v>
      </c>
      <c r="C60" s="16"/>
      <c r="D60" s="16"/>
      <c r="E60" s="16"/>
      <c r="F60" s="100">
        <v>0</v>
      </c>
      <c r="G60" s="101">
        <v>0</v>
      </c>
      <c r="H60" s="100">
        <v>0</v>
      </c>
      <c r="I60" s="102">
        <v>0</v>
      </c>
      <c r="J60" s="77"/>
      <c r="K60" s="14"/>
    </row>
    <row r="61" spans="1:14" s="66" customFormat="1" x14ac:dyDescent="0.2">
      <c r="A61" s="27"/>
      <c r="B61" s="16" t="s">
        <v>114</v>
      </c>
      <c r="C61" s="16"/>
      <c r="D61" s="16"/>
      <c r="E61" s="16"/>
      <c r="F61" s="100">
        <v>0</v>
      </c>
      <c r="G61" s="101">
        <v>0</v>
      </c>
      <c r="H61" s="100">
        <v>0</v>
      </c>
      <c r="I61" s="102">
        <v>0</v>
      </c>
      <c r="J61" s="77"/>
      <c r="K61" s="14"/>
    </row>
    <row r="62" spans="1:14" s="66" customFormat="1" x14ac:dyDescent="0.2">
      <c r="A62" s="27"/>
      <c r="B62" s="16" t="s">
        <v>115</v>
      </c>
      <c r="C62" s="16"/>
      <c r="D62" s="16"/>
      <c r="E62" s="16"/>
      <c r="F62" s="106">
        <v>31137.4</v>
      </c>
      <c r="G62" s="107">
        <v>131442.84</v>
      </c>
      <c r="H62" s="106">
        <v>162580.24</v>
      </c>
      <c r="I62" s="108">
        <v>162580.24</v>
      </c>
      <c r="J62" s="77"/>
      <c r="K62" s="14"/>
    </row>
    <row r="63" spans="1:14" s="66" customFormat="1" x14ac:dyDescent="0.2">
      <c r="A63" s="27"/>
      <c r="B63" s="83" t="s">
        <v>40</v>
      </c>
      <c r="C63" s="83"/>
      <c r="D63" s="83"/>
      <c r="E63" s="83"/>
      <c r="F63" s="100">
        <v>197482256.48000002</v>
      </c>
      <c r="G63" s="101">
        <v>-3363814.2100000083</v>
      </c>
      <c r="H63" s="120">
        <v>194118442.27000001</v>
      </c>
      <c r="I63" s="102">
        <v>192019201.37043545</v>
      </c>
      <c r="J63" s="109"/>
      <c r="K63" s="14"/>
    </row>
    <row r="64" spans="1:14" s="66" customFormat="1" x14ac:dyDescent="0.2">
      <c r="A64" s="27"/>
      <c r="B64" s="16"/>
      <c r="C64" s="16"/>
      <c r="D64" s="16"/>
      <c r="E64" s="16"/>
      <c r="F64" s="84"/>
      <c r="G64" s="121"/>
      <c r="H64" s="84"/>
      <c r="I64" s="122"/>
      <c r="J64" s="77"/>
      <c r="K64" s="14"/>
    </row>
    <row r="65" spans="1:15" s="66" customFormat="1" x14ac:dyDescent="0.2">
      <c r="A65" s="27"/>
      <c r="B65" s="16" t="s">
        <v>25</v>
      </c>
      <c r="C65" s="16"/>
      <c r="D65" s="16"/>
      <c r="E65" s="16"/>
      <c r="F65" s="123">
        <v>1.2325198776706965</v>
      </c>
      <c r="G65" s="124"/>
      <c r="H65" s="123">
        <v>1.2384976371747336</v>
      </c>
      <c r="I65" s="125">
        <v>1.2372843257674702</v>
      </c>
      <c r="J65" s="77"/>
      <c r="K65" s="14"/>
    </row>
    <row r="66" spans="1:15" s="66" customFormat="1" x14ac:dyDescent="0.2">
      <c r="A66" s="47"/>
      <c r="B66" s="48" t="s">
        <v>26</v>
      </c>
      <c r="C66" s="48"/>
      <c r="D66" s="48"/>
      <c r="E66" s="48"/>
      <c r="F66" s="123">
        <v>1.1357414550238161</v>
      </c>
      <c r="G66" s="126"/>
      <c r="H66" s="127">
        <v>1.1394973289119517</v>
      </c>
      <c r="I66" s="128">
        <v>1.1373247469090606</v>
      </c>
      <c r="J66" s="77"/>
      <c r="K66" s="14"/>
    </row>
    <row r="67" spans="1:15" s="66" customFormat="1" x14ac:dyDescent="0.2">
      <c r="A67" s="63" t="s">
        <v>12</v>
      </c>
      <c r="B67" s="64"/>
      <c r="C67" s="64"/>
      <c r="D67" s="64"/>
      <c r="E67" s="64"/>
      <c r="F67" s="64"/>
      <c r="G67" s="64"/>
      <c r="I67" s="69"/>
      <c r="J67" s="14"/>
      <c r="K67" s="14"/>
    </row>
    <row r="68" spans="1:15" s="66" customFormat="1" ht="13.5" thickBot="1" x14ac:dyDescent="0.25">
      <c r="A68" s="70" t="s">
        <v>13</v>
      </c>
      <c r="B68" s="71"/>
      <c r="C68" s="71"/>
      <c r="D68" s="71"/>
      <c r="E68" s="71"/>
      <c r="F68" s="71"/>
      <c r="G68" s="71"/>
      <c r="H68" s="71"/>
      <c r="I68" s="72"/>
      <c r="J68" s="14"/>
      <c r="K68" s="14"/>
      <c r="L68" s="14"/>
      <c r="M68" s="14"/>
      <c r="N68" s="14"/>
    </row>
    <row r="69" spans="1:15" ht="13.5" thickBot="1" x14ac:dyDescent="0.25">
      <c r="J69" s="14"/>
      <c r="K69" s="14"/>
      <c r="L69" s="14"/>
      <c r="M69" s="14"/>
      <c r="N69" s="14"/>
    </row>
    <row r="70" spans="1:15" ht="15.75" x14ac:dyDescent="0.25">
      <c r="A70" s="23" t="s">
        <v>129</v>
      </c>
      <c r="B70" s="24"/>
      <c r="C70" s="25"/>
      <c r="D70" s="25"/>
      <c r="E70" s="25"/>
      <c r="F70" s="25"/>
      <c r="G70" s="25"/>
      <c r="H70" s="26"/>
      <c r="J70" s="14"/>
      <c r="K70" s="14"/>
      <c r="L70" s="14"/>
      <c r="M70" s="14"/>
      <c r="N70" s="14"/>
    </row>
    <row r="71" spans="1:15" x14ac:dyDescent="0.2">
      <c r="A71" s="27"/>
      <c r="H71" s="28"/>
      <c r="J71" s="14"/>
      <c r="K71" s="14"/>
      <c r="L71" s="14"/>
      <c r="M71" s="14"/>
      <c r="N71" s="14"/>
    </row>
    <row r="72" spans="1:15" s="83" customFormat="1" ht="12.75" customHeight="1" x14ac:dyDescent="0.2">
      <c r="A72" s="73"/>
      <c r="B72" s="74"/>
      <c r="C72" s="74"/>
      <c r="D72" s="74"/>
      <c r="E72" s="74"/>
      <c r="F72" s="74" t="s">
        <v>15</v>
      </c>
      <c r="G72" s="74" t="s">
        <v>17</v>
      </c>
      <c r="H72" s="76" t="s">
        <v>16</v>
      </c>
      <c r="I72" s="16"/>
      <c r="J72" s="14"/>
      <c r="K72" s="14"/>
      <c r="L72" s="14"/>
      <c r="M72" s="14"/>
      <c r="N72" s="14"/>
      <c r="O72" s="16"/>
    </row>
    <row r="73" spans="1:15" x14ac:dyDescent="0.2">
      <c r="A73" s="91"/>
      <c r="B73" s="93" t="s">
        <v>14</v>
      </c>
      <c r="C73" s="93"/>
      <c r="D73" s="93"/>
      <c r="E73" s="93"/>
      <c r="F73" s="78">
        <v>211463001.97</v>
      </c>
      <c r="G73" s="78">
        <v>-1950987.6699999869</v>
      </c>
      <c r="H73" s="129">
        <v>209512014.30000001</v>
      </c>
      <c r="I73" s="130"/>
      <c r="J73" s="14"/>
      <c r="K73" s="14"/>
      <c r="L73" s="14"/>
      <c r="M73" s="14"/>
      <c r="N73" s="14"/>
    </row>
    <row r="74" spans="1:15" x14ac:dyDescent="0.2">
      <c r="A74" s="27"/>
      <c r="B74" s="16" t="s">
        <v>18</v>
      </c>
      <c r="F74" s="81">
        <v>7651426.79</v>
      </c>
      <c r="G74" s="81">
        <v>126481.75</v>
      </c>
      <c r="H74" s="131">
        <v>7777908.54</v>
      </c>
      <c r="J74" s="14"/>
      <c r="K74" s="14"/>
      <c r="L74" s="14"/>
      <c r="M74" s="14"/>
      <c r="N74" s="14"/>
    </row>
    <row r="75" spans="1:15" x14ac:dyDescent="0.2">
      <c r="A75" s="27"/>
      <c r="F75" s="81"/>
      <c r="G75" s="81"/>
      <c r="H75" s="131"/>
      <c r="J75" s="14"/>
      <c r="K75" s="14"/>
      <c r="L75" s="14"/>
      <c r="M75" s="14"/>
      <c r="N75" s="14"/>
    </row>
    <row r="76" spans="1:15" x14ac:dyDescent="0.2">
      <c r="A76" s="27"/>
      <c r="B76" s="83" t="s">
        <v>19</v>
      </c>
      <c r="C76" s="83"/>
      <c r="D76" s="83"/>
      <c r="E76" s="83"/>
      <c r="F76" s="81">
        <v>219114428.75999999</v>
      </c>
      <c r="G76" s="81">
        <v>-1824505.9199999869</v>
      </c>
      <c r="H76" s="131">
        <v>217289922.84</v>
      </c>
      <c r="J76" s="14"/>
      <c r="K76" s="14"/>
      <c r="L76" s="14"/>
      <c r="M76" s="14"/>
      <c r="N76" s="14"/>
    </row>
    <row r="77" spans="1:15" x14ac:dyDescent="0.2">
      <c r="A77" s="27"/>
      <c r="F77" s="81"/>
      <c r="G77" s="81"/>
      <c r="H77" s="131"/>
      <c r="J77" s="14"/>
      <c r="K77" s="14"/>
      <c r="L77" s="14"/>
      <c r="M77" s="14"/>
      <c r="N77" s="14"/>
    </row>
    <row r="78" spans="1:15" x14ac:dyDescent="0.2">
      <c r="A78" s="27"/>
      <c r="B78" s="16" t="s">
        <v>21</v>
      </c>
      <c r="F78" s="132">
        <v>5.083451540145785E-2</v>
      </c>
      <c r="G78" s="132"/>
      <c r="H78" s="133">
        <v>5.0828509370230208E-2</v>
      </c>
      <c r="J78" s="14"/>
      <c r="K78" s="14"/>
      <c r="L78" s="14"/>
      <c r="M78" s="14"/>
      <c r="N78" s="14"/>
    </row>
    <row r="79" spans="1:15" ht="12" customHeight="1" x14ac:dyDescent="0.2">
      <c r="A79" s="27"/>
      <c r="B79" s="16" t="s">
        <v>179</v>
      </c>
      <c r="F79" s="134">
        <v>145.85443912018874</v>
      </c>
      <c r="G79" s="134"/>
      <c r="H79" s="135">
        <v>145.33320640127732</v>
      </c>
      <c r="J79" s="14"/>
      <c r="K79" s="14"/>
      <c r="L79" s="14"/>
      <c r="M79" s="14"/>
      <c r="N79" s="14"/>
    </row>
    <row r="80" spans="1:15" x14ac:dyDescent="0.2">
      <c r="A80" s="27"/>
      <c r="B80" s="16" t="s">
        <v>22</v>
      </c>
      <c r="F80" s="136">
        <v>23323</v>
      </c>
      <c r="G80" s="136">
        <v>-347</v>
      </c>
      <c r="H80" s="137">
        <v>22976</v>
      </c>
      <c r="J80" s="14"/>
      <c r="K80" s="14"/>
      <c r="L80" s="14"/>
      <c r="M80" s="14"/>
      <c r="N80" s="14"/>
    </row>
    <row r="81" spans="1:14" x14ac:dyDescent="0.2">
      <c r="A81" s="27"/>
      <c r="B81" s="16" t="s">
        <v>23</v>
      </c>
      <c r="F81" s="136">
        <v>11200</v>
      </c>
      <c r="G81" s="136">
        <v>-202</v>
      </c>
      <c r="H81" s="137">
        <v>10998</v>
      </c>
      <c r="J81" s="14"/>
      <c r="K81" s="14"/>
      <c r="L81" s="14"/>
      <c r="M81" s="14"/>
      <c r="N81" s="14"/>
    </row>
    <row r="82" spans="1:14" x14ac:dyDescent="0.2">
      <c r="A82" s="47"/>
      <c r="B82" s="48" t="s">
        <v>42</v>
      </c>
      <c r="C82" s="48"/>
      <c r="D82" s="48"/>
      <c r="E82" s="48"/>
      <c r="F82" s="138">
        <v>19563.788282142857</v>
      </c>
      <c r="G82" s="138">
        <v>193.4332890519072</v>
      </c>
      <c r="H82" s="139">
        <v>19757.221571194765</v>
      </c>
      <c r="J82" s="14"/>
      <c r="K82" s="14"/>
      <c r="L82" s="14"/>
      <c r="M82" s="14"/>
      <c r="N82" s="14"/>
    </row>
    <row r="83" spans="1:14" x14ac:dyDescent="0.2">
      <c r="A83" s="27"/>
      <c r="H83" s="28"/>
      <c r="J83" s="14"/>
      <c r="K83" s="14"/>
      <c r="L83" s="14"/>
      <c r="M83" s="14"/>
      <c r="N83" s="14"/>
    </row>
    <row r="84" spans="1:14" x14ac:dyDescent="0.2">
      <c r="A84" s="47"/>
      <c r="H84" s="28"/>
      <c r="J84" s="14"/>
      <c r="K84" s="14"/>
      <c r="L84" s="14"/>
      <c r="M84" s="14"/>
      <c r="N84" s="14"/>
    </row>
    <row r="85" spans="1:14" s="66" customFormat="1" x14ac:dyDescent="0.2">
      <c r="A85" s="63" t="s">
        <v>12</v>
      </c>
      <c r="B85" s="64"/>
      <c r="C85" s="64"/>
      <c r="D85" s="64"/>
      <c r="E85" s="64"/>
      <c r="F85" s="64"/>
      <c r="G85" s="64"/>
      <c r="H85" s="69"/>
      <c r="J85" s="14"/>
      <c r="K85" s="14"/>
      <c r="L85" s="14"/>
      <c r="M85" s="14"/>
      <c r="N85" s="14"/>
    </row>
    <row r="86" spans="1:14" s="66" customFormat="1" ht="13.5" thickBot="1" x14ac:dyDescent="0.25">
      <c r="A86" s="70" t="s">
        <v>13</v>
      </c>
      <c r="B86" s="71"/>
      <c r="C86" s="71"/>
      <c r="D86" s="71"/>
      <c r="E86" s="71"/>
      <c r="F86" s="71"/>
      <c r="G86" s="71"/>
      <c r="H86" s="72"/>
      <c r="J86" s="14"/>
      <c r="K86" s="14"/>
      <c r="L86" s="14"/>
      <c r="M86" s="14"/>
      <c r="N86" s="14"/>
    </row>
    <row r="87" spans="1:14" s="66" customFormat="1" ht="12" thickBot="1" x14ac:dyDescent="0.25">
      <c r="J87" s="140"/>
      <c r="K87" s="140"/>
      <c r="L87" s="140"/>
      <c r="M87" s="140"/>
      <c r="N87" s="140"/>
    </row>
    <row r="88" spans="1:14" s="66" customFormat="1" ht="15.75" x14ac:dyDescent="0.25">
      <c r="B88" s="23" t="s">
        <v>131</v>
      </c>
      <c r="C88" s="25"/>
      <c r="D88" s="25"/>
      <c r="E88" s="25"/>
      <c r="F88" s="26"/>
      <c r="H88" s="23" t="s">
        <v>140</v>
      </c>
      <c r="I88" s="141"/>
      <c r="J88" s="141"/>
      <c r="K88" s="141"/>
      <c r="L88" s="142"/>
      <c r="M88" s="140"/>
      <c r="N88" s="140"/>
    </row>
    <row r="89" spans="1:14" s="66" customFormat="1" x14ac:dyDescent="0.2">
      <c r="B89" s="47"/>
      <c r="C89" s="48"/>
      <c r="D89" s="48"/>
      <c r="E89" s="16"/>
      <c r="F89" s="28"/>
      <c r="H89" s="143"/>
      <c r="I89" s="117"/>
      <c r="J89" s="117"/>
      <c r="K89" s="117"/>
      <c r="L89" s="144"/>
      <c r="M89" s="140"/>
      <c r="N89" s="140"/>
    </row>
    <row r="90" spans="1:14" s="66" customFormat="1" x14ac:dyDescent="0.2">
      <c r="B90" s="145"/>
      <c r="C90" s="146"/>
      <c r="D90" s="147"/>
      <c r="E90" s="283" t="s">
        <v>143</v>
      </c>
      <c r="F90" s="284"/>
      <c r="H90" s="148"/>
      <c r="I90" s="149"/>
      <c r="J90" s="149"/>
      <c r="K90" s="149"/>
      <c r="L90" s="150">
        <v>44316</v>
      </c>
      <c r="M90" s="140"/>
      <c r="N90" s="140"/>
    </row>
    <row r="91" spans="1:14" s="66" customFormat="1" x14ac:dyDescent="0.2">
      <c r="B91" s="151" t="s">
        <v>144</v>
      </c>
      <c r="C91" s="152" t="s">
        <v>116</v>
      </c>
      <c r="D91" s="153" t="s">
        <v>103</v>
      </c>
      <c r="E91" s="285" t="s">
        <v>145</v>
      </c>
      <c r="F91" s="286"/>
      <c r="H91" s="154"/>
      <c r="L91" s="155"/>
      <c r="M91" s="14"/>
      <c r="N91" s="14"/>
    </row>
    <row r="92" spans="1:14" s="66" customFormat="1" x14ac:dyDescent="0.2">
      <c r="B92" s="27" t="s">
        <v>104</v>
      </c>
      <c r="C92" s="156">
        <v>34647.660000000003</v>
      </c>
      <c r="D92" s="157">
        <v>1.6537314156308029E-4</v>
      </c>
      <c r="E92" s="158">
        <v>-9.9754367250198115</v>
      </c>
      <c r="F92" s="159" t="s">
        <v>146</v>
      </c>
      <c r="H92" s="160" t="s">
        <v>89</v>
      </c>
      <c r="I92" s="14"/>
      <c r="J92" s="14"/>
      <c r="K92" s="14"/>
      <c r="L92" s="161">
        <v>37440.049999999996</v>
      </c>
      <c r="M92" s="162"/>
      <c r="N92" s="163"/>
    </row>
    <row r="93" spans="1:14" s="66" customFormat="1" x14ac:dyDescent="0.2">
      <c r="B93" s="164" t="s">
        <v>105</v>
      </c>
      <c r="C93" s="156">
        <v>2000</v>
      </c>
      <c r="D93" s="165">
        <v>9.5459919407590742E-6</v>
      </c>
      <c r="E93" s="166">
        <v>-2</v>
      </c>
      <c r="F93" s="167" t="s">
        <v>146</v>
      </c>
      <c r="H93" s="160" t="s">
        <v>90</v>
      </c>
      <c r="I93" s="14"/>
      <c r="J93" s="14"/>
      <c r="K93" s="14"/>
      <c r="L93" s="161">
        <v>107388599.70000002</v>
      </c>
      <c r="M93" s="162"/>
      <c r="N93" s="162"/>
    </row>
    <row r="94" spans="1:14" s="66" customFormat="1" x14ac:dyDescent="0.2">
      <c r="B94" s="27" t="s">
        <v>147</v>
      </c>
      <c r="C94" s="168">
        <v>36647.660000000003</v>
      </c>
      <c r="D94" s="169">
        <v>1.7491913350383936E-4</v>
      </c>
      <c r="E94" s="170"/>
      <c r="F94" s="159"/>
      <c r="H94" s="171" t="s">
        <v>234</v>
      </c>
      <c r="I94" s="14"/>
      <c r="J94" s="14"/>
      <c r="K94" s="14"/>
      <c r="L94" s="161">
        <v>18490.18</v>
      </c>
      <c r="M94" s="140"/>
      <c r="N94" s="140"/>
    </row>
    <row r="95" spans="1:14" s="66" customFormat="1" x14ac:dyDescent="0.2">
      <c r="B95" s="91"/>
      <c r="C95" s="94"/>
      <c r="D95" s="172"/>
      <c r="E95" s="283" t="s">
        <v>148</v>
      </c>
      <c r="F95" s="287"/>
      <c r="H95" s="171" t="s">
        <v>229</v>
      </c>
      <c r="L95" s="161">
        <v>778275970.45000005</v>
      </c>
      <c r="M95" s="140"/>
      <c r="N95" s="140"/>
    </row>
    <row r="96" spans="1:14" s="66" customFormat="1" x14ac:dyDescent="0.2">
      <c r="B96" s="151" t="s">
        <v>144</v>
      </c>
      <c r="C96" s="152" t="s">
        <v>116</v>
      </c>
      <c r="D96" s="153" t="s">
        <v>103</v>
      </c>
      <c r="E96" s="279" t="s">
        <v>145</v>
      </c>
      <c r="F96" s="280"/>
      <c r="H96" s="173" t="s">
        <v>230</v>
      </c>
      <c r="I96" s="14"/>
      <c r="J96" s="14"/>
      <c r="K96" s="14"/>
      <c r="L96" s="174">
        <v>0.13800643211160318</v>
      </c>
      <c r="M96" s="140"/>
      <c r="N96" s="140"/>
    </row>
    <row r="97" spans="1:15" s="66" customFormat="1" x14ac:dyDescent="0.2">
      <c r="B97" s="103" t="s">
        <v>141</v>
      </c>
      <c r="C97" s="156">
        <v>191969983.08000001</v>
      </c>
      <c r="D97" s="157">
        <v>0.91627195567466801</v>
      </c>
      <c r="E97" s="175">
        <v>183.33298029256167</v>
      </c>
      <c r="F97" s="176" t="s">
        <v>146</v>
      </c>
      <c r="H97" s="160" t="s">
        <v>83</v>
      </c>
      <c r="I97" s="14"/>
      <c r="J97" s="14"/>
      <c r="K97" s="14"/>
      <c r="L97" s="177"/>
      <c r="M97" s="140"/>
      <c r="N97" s="140"/>
    </row>
    <row r="98" spans="1:15" s="66" customFormat="1" x14ac:dyDescent="0.2">
      <c r="B98" s="103" t="s">
        <v>117</v>
      </c>
      <c r="C98" s="156">
        <v>0</v>
      </c>
      <c r="D98" s="178">
        <v>0</v>
      </c>
      <c r="E98" s="179">
        <v>0</v>
      </c>
      <c r="F98" s="180" t="s">
        <v>146</v>
      </c>
      <c r="H98" s="160" t="s">
        <v>84</v>
      </c>
      <c r="I98" s="14"/>
      <c r="J98" s="14"/>
      <c r="K98" s="14"/>
      <c r="L98" s="161">
        <v>105305184.68000001</v>
      </c>
      <c r="M98" s="14"/>
      <c r="N98" s="163"/>
    </row>
    <row r="99" spans="1:15" s="66" customFormat="1" x14ac:dyDescent="0.2">
      <c r="B99" s="103" t="s">
        <v>142</v>
      </c>
      <c r="C99" s="156">
        <v>10212264.060000001</v>
      </c>
      <c r="D99" s="178">
        <v>4.8743095206831774E-2</v>
      </c>
      <c r="E99" s="179">
        <v>176.89041507902411</v>
      </c>
      <c r="F99" s="180" t="s">
        <v>146</v>
      </c>
      <c r="H99" s="160" t="s">
        <v>85</v>
      </c>
      <c r="I99" s="14"/>
      <c r="J99" s="14"/>
      <c r="K99" s="14"/>
      <c r="L99" s="161">
        <v>10227.549999999999</v>
      </c>
      <c r="M99" s="162"/>
      <c r="N99" s="162"/>
    </row>
    <row r="100" spans="1:15" s="66" customFormat="1" x14ac:dyDescent="0.2">
      <c r="B100" s="103" t="s">
        <v>29</v>
      </c>
      <c r="C100" s="156">
        <v>7274629.3200000003</v>
      </c>
      <c r="D100" s="178">
        <v>3.472177643036483E-2</v>
      </c>
      <c r="E100" s="179">
        <v>176.28043129350814</v>
      </c>
      <c r="F100" s="180" t="s">
        <v>146</v>
      </c>
      <c r="H100" s="173" t="s">
        <v>231</v>
      </c>
      <c r="I100" s="14"/>
      <c r="J100" s="14"/>
      <c r="K100" s="14"/>
      <c r="L100" s="174">
        <v>0.98069452925364842</v>
      </c>
    </row>
    <row r="101" spans="1:15" s="66" customFormat="1" x14ac:dyDescent="0.2">
      <c r="B101" s="110" t="s">
        <v>118</v>
      </c>
      <c r="C101" s="156">
        <v>18490.18</v>
      </c>
      <c r="D101" s="165">
        <v>8.8253554631592305E-5</v>
      </c>
      <c r="E101" s="181">
        <v>152.75538637265834</v>
      </c>
      <c r="F101" s="182" t="s">
        <v>146</v>
      </c>
      <c r="H101" s="27" t="s">
        <v>86</v>
      </c>
      <c r="I101" s="14"/>
      <c r="J101" s="14"/>
      <c r="K101" s="14"/>
      <c r="L101" s="161">
        <v>2091677.6500000209</v>
      </c>
      <c r="M101" s="140"/>
      <c r="N101" s="140"/>
    </row>
    <row r="102" spans="1:15" s="66" customFormat="1" x14ac:dyDescent="0.2">
      <c r="B102" s="183" t="s">
        <v>149</v>
      </c>
      <c r="C102" s="168">
        <v>209475366.64000002</v>
      </c>
      <c r="D102" s="169">
        <v>0.99982508086649613</v>
      </c>
      <c r="E102" s="16"/>
      <c r="F102" s="28"/>
      <c r="H102" s="184" t="s">
        <v>232</v>
      </c>
      <c r="I102" s="185"/>
      <c r="J102" s="185"/>
      <c r="K102" s="185"/>
      <c r="L102" s="186">
        <v>2.6875783519188065E-3</v>
      </c>
      <c r="M102" s="140"/>
      <c r="N102" s="140"/>
    </row>
    <row r="103" spans="1:15" s="66" customFormat="1" x14ac:dyDescent="0.2">
      <c r="B103" s="187" t="s">
        <v>34</v>
      </c>
      <c r="C103" s="188">
        <v>209512014.30000001</v>
      </c>
      <c r="D103" s="189">
        <v>1</v>
      </c>
      <c r="E103" s="281"/>
      <c r="F103" s="282"/>
      <c r="G103" s="190"/>
      <c r="H103" s="191" t="s">
        <v>237</v>
      </c>
      <c r="L103" s="155"/>
      <c r="M103" s="140"/>
      <c r="N103" s="140"/>
    </row>
    <row r="104" spans="1:15" s="66" customFormat="1" ht="11.25" x14ac:dyDescent="0.2">
      <c r="B104" s="192"/>
      <c r="C104" s="193"/>
      <c r="D104" s="193"/>
      <c r="E104" s="193"/>
      <c r="F104" s="194"/>
      <c r="H104" s="191" t="s">
        <v>236</v>
      </c>
      <c r="L104" s="155"/>
      <c r="M104" s="140"/>
      <c r="N104" s="140"/>
    </row>
    <row r="105" spans="1:15" s="66" customFormat="1" x14ac:dyDescent="0.2">
      <c r="B105" s="195" t="s">
        <v>12</v>
      </c>
      <c r="C105" s="196" t="s">
        <v>150</v>
      </c>
      <c r="D105" s="197"/>
      <c r="E105" s="197"/>
      <c r="F105" s="198"/>
      <c r="H105" s="191" t="s">
        <v>235</v>
      </c>
      <c r="L105" s="155"/>
      <c r="M105" s="140"/>
      <c r="N105" s="140"/>
    </row>
    <row r="106" spans="1:15" s="66" customFormat="1" ht="13.5" thickBot="1" x14ac:dyDescent="0.25">
      <c r="B106" s="199"/>
      <c r="C106" s="200"/>
      <c r="D106" s="200"/>
      <c r="E106" s="200"/>
      <c r="F106" s="201"/>
      <c r="H106" s="202" t="s">
        <v>233</v>
      </c>
      <c r="I106" s="203"/>
      <c r="J106" s="204"/>
      <c r="K106" s="204"/>
      <c r="L106" s="205"/>
      <c r="M106" s="140"/>
      <c r="N106" s="140"/>
    </row>
    <row r="107" spans="1:15" ht="13.5" thickBot="1" x14ac:dyDescent="0.25">
      <c r="J107" s="66"/>
      <c r="K107" s="66"/>
      <c r="L107" s="66"/>
      <c r="M107" s="66"/>
      <c r="N107" s="66"/>
    </row>
    <row r="108" spans="1:15" ht="15.75" x14ac:dyDescent="0.25">
      <c r="A108" s="23" t="s">
        <v>134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O108" s="14"/>
    </row>
    <row r="109" spans="1:15" ht="6.75" customHeight="1" x14ac:dyDescent="0.2">
      <c r="A109" s="27"/>
      <c r="K109" s="28"/>
      <c r="L109" s="14"/>
      <c r="M109" s="14"/>
      <c r="N109" s="14"/>
      <c r="O109" s="14"/>
    </row>
    <row r="110" spans="1:15" s="83" customFormat="1" x14ac:dyDescent="0.2">
      <c r="A110" s="73"/>
      <c r="B110" s="74"/>
      <c r="C110" s="74"/>
      <c r="D110" s="74"/>
      <c r="E110" s="206"/>
      <c r="F110" s="278" t="s">
        <v>30</v>
      </c>
      <c r="G110" s="278"/>
      <c r="H110" s="275" t="s">
        <v>14</v>
      </c>
      <c r="I110" s="277"/>
      <c r="J110" s="275" t="s">
        <v>33</v>
      </c>
      <c r="K110" s="276"/>
      <c r="L110" s="14"/>
      <c r="M110" s="14"/>
      <c r="N110" s="14"/>
      <c r="O110" s="14"/>
    </row>
    <row r="111" spans="1:15" s="83" customFormat="1" x14ac:dyDescent="0.2">
      <c r="A111" s="73"/>
      <c r="B111" s="74"/>
      <c r="C111" s="74"/>
      <c r="D111" s="74"/>
      <c r="E111" s="206"/>
      <c r="F111" s="87" t="s">
        <v>31</v>
      </c>
      <c r="G111" s="87" t="s">
        <v>32</v>
      </c>
      <c r="H111" s="207" t="s">
        <v>31</v>
      </c>
      <c r="I111" s="208" t="s">
        <v>32</v>
      </c>
      <c r="J111" s="207" t="s">
        <v>31</v>
      </c>
      <c r="K111" s="209" t="s">
        <v>32</v>
      </c>
      <c r="L111" s="14"/>
      <c r="M111" s="14"/>
      <c r="N111" s="14"/>
      <c r="O111" s="14"/>
    </row>
    <row r="112" spans="1:15" x14ac:dyDescent="0.2">
      <c r="A112" s="27"/>
      <c r="B112" s="16" t="s">
        <v>126</v>
      </c>
      <c r="F112" s="210">
        <v>11</v>
      </c>
      <c r="G112" s="210">
        <v>11</v>
      </c>
      <c r="H112" s="211">
        <v>34647.660000000003</v>
      </c>
      <c r="I112" s="211">
        <v>34647.660000000003</v>
      </c>
      <c r="J112" s="157">
        <v>1.6384738548692044E-4</v>
      </c>
      <c r="K112" s="212">
        <v>1.6537314156308029E-4</v>
      </c>
      <c r="L112" s="14"/>
      <c r="M112" s="14"/>
      <c r="N112" s="14"/>
      <c r="O112" s="14"/>
    </row>
    <row r="113" spans="1:15" x14ac:dyDescent="0.2">
      <c r="A113" s="27"/>
      <c r="B113" s="16" t="s">
        <v>127</v>
      </c>
      <c r="F113" s="136">
        <v>21043</v>
      </c>
      <c r="G113" s="136">
        <v>20894</v>
      </c>
      <c r="H113" s="213">
        <v>191710351.16999999</v>
      </c>
      <c r="I113" s="213">
        <v>191969983.08000001</v>
      </c>
      <c r="J113" s="178">
        <v>0.90659051173972127</v>
      </c>
      <c r="K113" s="214">
        <v>0.91627195567466801</v>
      </c>
      <c r="L113" s="14"/>
      <c r="M113" s="14"/>
      <c r="N113" s="14"/>
      <c r="O113" s="14"/>
    </row>
    <row r="114" spans="1:15" x14ac:dyDescent="0.2">
      <c r="A114" s="27"/>
      <c r="B114" s="16" t="s">
        <v>117</v>
      </c>
      <c r="F114" s="136">
        <v>0</v>
      </c>
      <c r="G114" s="136">
        <v>0</v>
      </c>
      <c r="H114" s="213">
        <v>0</v>
      </c>
      <c r="I114" s="213">
        <v>0</v>
      </c>
      <c r="J114" s="178">
        <v>0</v>
      </c>
      <c r="K114" s="214">
        <v>0</v>
      </c>
      <c r="L114" s="14"/>
      <c r="M114" s="14"/>
      <c r="N114" s="14"/>
      <c r="O114" s="14"/>
    </row>
    <row r="115" spans="1:15" x14ac:dyDescent="0.2">
      <c r="A115" s="27"/>
      <c r="B115" s="16" t="s">
        <v>125</v>
      </c>
      <c r="F115" s="136">
        <v>1</v>
      </c>
      <c r="G115" s="136">
        <v>1</v>
      </c>
      <c r="H115" s="213">
        <v>2000</v>
      </c>
      <c r="I115" s="213">
        <v>2000</v>
      </c>
      <c r="J115" s="178">
        <v>9.4579192642112281E-6</v>
      </c>
      <c r="K115" s="214">
        <v>9.5459919407590742E-6</v>
      </c>
      <c r="L115" s="14"/>
      <c r="M115" s="14"/>
      <c r="N115" s="14"/>
      <c r="O115" s="14"/>
    </row>
    <row r="116" spans="1:15" x14ac:dyDescent="0.2">
      <c r="A116" s="27"/>
      <c r="B116" s="16" t="s">
        <v>128</v>
      </c>
      <c r="F116" s="136">
        <v>1079</v>
      </c>
      <c r="G116" s="136">
        <v>893</v>
      </c>
      <c r="H116" s="213">
        <v>12354541.59</v>
      </c>
      <c r="I116" s="213">
        <v>10212264.060000001</v>
      </c>
      <c r="J116" s="178">
        <v>5.8424128452279914E-2</v>
      </c>
      <c r="K116" s="214">
        <v>4.8743095206831774E-2</v>
      </c>
      <c r="L116" s="14"/>
      <c r="M116" s="14"/>
      <c r="N116" s="14"/>
      <c r="O116" s="14"/>
    </row>
    <row r="117" spans="1:15" x14ac:dyDescent="0.2">
      <c r="A117" s="27"/>
      <c r="B117" s="16" t="s">
        <v>29</v>
      </c>
      <c r="F117" s="136">
        <v>1181</v>
      </c>
      <c r="G117" s="136">
        <v>1172</v>
      </c>
      <c r="H117" s="213">
        <v>7324267.6500000004</v>
      </c>
      <c r="I117" s="213">
        <v>7274629.3200000003</v>
      </c>
      <c r="J117" s="178">
        <v>3.4636166051587057E-2</v>
      </c>
      <c r="K117" s="214">
        <v>3.472177643036483E-2</v>
      </c>
      <c r="L117" s="14"/>
      <c r="M117" s="14"/>
      <c r="N117" s="14"/>
      <c r="O117" s="14"/>
    </row>
    <row r="118" spans="1:15" x14ac:dyDescent="0.2">
      <c r="A118" s="27"/>
      <c r="B118" s="16" t="s">
        <v>118</v>
      </c>
      <c r="F118" s="215">
        <v>8</v>
      </c>
      <c r="G118" s="215">
        <v>5</v>
      </c>
      <c r="H118" s="216">
        <v>37193.9</v>
      </c>
      <c r="I118" s="216">
        <v>18490.18</v>
      </c>
      <c r="J118" s="165">
        <v>1.75888451660573E-4</v>
      </c>
      <c r="K118" s="217">
        <v>8.8253554631592305E-5</v>
      </c>
      <c r="L118" s="14"/>
      <c r="M118" s="14"/>
      <c r="N118" s="14"/>
      <c r="O118" s="14"/>
    </row>
    <row r="119" spans="1:15" x14ac:dyDescent="0.2">
      <c r="A119" s="47"/>
      <c r="B119" s="56" t="s">
        <v>34</v>
      </c>
      <c r="C119" s="48"/>
      <c r="D119" s="48"/>
      <c r="E119" s="218"/>
      <c r="F119" s="219">
        <v>23323</v>
      </c>
      <c r="G119" s="219">
        <v>22976</v>
      </c>
      <c r="H119" s="220">
        <v>211463001.97</v>
      </c>
      <c r="I119" s="220">
        <v>209512014.30000001</v>
      </c>
      <c r="J119" s="221">
        <v>1</v>
      </c>
      <c r="K119" s="222">
        <v>1</v>
      </c>
      <c r="L119" s="14"/>
      <c r="M119" s="14"/>
      <c r="N119" s="14"/>
      <c r="O119" s="14"/>
    </row>
    <row r="120" spans="1:15" s="66" customFormat="1" x14ac:dyDescent="0.2">
      <c r="A120" s="63" t="s">
        <v>12</v>
      </c>
      <c r="B120" s="64"/>
      <c r="C120" s="64"/>
      <c r="D120" s="64"/>
      <c r="E120" s="64"/>
      <c r="F120" s="64"/>
      <c r="G120" s="64"/>
      <c r="H120" s="64"/>
      <c r="I120" s="64"/>
      <c r="J120" s="223"/>
      <c r="K120" s="224"/>
      <c r="L120" s="14"/>
      <c r="M120" s="14"/>
      <c r="N120" s="14"/>
      <c r="O120" s="14"/>
    </row>
    <row r="121" spans="1:15" s="66" customFormat="1" ht="13.5" thickBot="1" x14ac:dyDescent="0.25">
      <c r="A121" s="70" t="s">
        <v>13</v>
      </c>
      <c r="B121" s="71"/>
      <c r="C121" s="71"/>
      <c r="D121" s="71"/>
      <c r="E121" s="71"/>
      <c r="F121" s="71"/>
      <c r="G121" s="71"/>
      <c r="H121" s="71"/>
      <c r="I121" s="71"/>
      <c r="J121" s="225"/>
      <c r="K121" s="226"/>
      <c r="L121" s="14"/>
      <c r="M121" s="14"/>
      <c r="N121" s="14"/>
      <c r="O121" s="14"/>
    </row>
    <row r="122" spans="1:15" ht="12.75" customHeight="1" thickBot="1" x14ac:dyDescent="0.25">
      <c r="A122" s="227"/>
      <c r="L122" s="14"/>
      <c r="M122" s="14"/>
      <c r="N122" s="14"/>
    </row>
    <row r="123" spans="1:15" ht="15.75" x14ac:dyDescent="0.25">
      <c r="A123" s="23" t="s">
        <v>135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O123" s="14"/>
    </row>
    <row r="124" spans="1:15" ht="6.75" customHeight="1" x14ac:dyDescent="0.2">
      <c r="A124" s="27"/>
      <c r="K124" s="28"/>
      <c r="L124" s="14"/>
      <c r="M124" s="14"/>
      <c r="N124" s="14"/>
      <c r="O124" s="14"/>
    </row>
    <row r="125" spans="1:15" s="83" customFormat="1" x14ac:dyDescent="0.2">
      <c r="A125" s="73"/>
      <c r="B125" s="74"/>
      <c r="C125" s="74"/>
      <c r="D125" s="74"/>
      <c r="E125" s="206"/>
      <c r="F125" s="278" t="s">
        <v>30</v>
      </c>
      <c r="G125" s="278"/>
      <c r="H125" s="275" t="s">
        <v>14</v>
      </c>
      <c r="I125" s="277"/>
      <c r="J125" s="275" t="s">
        <v>33</v>
      </c>
      <c r="K125" s="276"/>
      <c r="L125" s="14"/>
      <c r="M125" s="14"/>
      <c r="N125" s="14"/>
      <c r="O125" s="14"/>
    </row>
    <row r="126" spans="1:15" s="83" customFormat="1" x14ac:dyDescent="0.2">
      <c r="A126" s="73"/>
      <c r="B126" s="74"/>
      <c r="C126" s="74"/>
      <c r="D126" s="74"/>
      <c r="E126" s="206"/>
      <c r="F126" s="87" t="s">
        <v>31</v>
      </c>
      <c r="G126" s="87" t="s">
        <v>32</v>
      </c>
      <c r="H126" s="207" t="s">
        <v>31</v>
      </c>
      <c r="I126" s="208" t="s">
        <v>32</v>
      </c>
      <c r="J126" s="228" t="s">
        <v>31</v>
      </c>
      <c r="K126" s="229" t="s">
        <v>32</v>
      </c>
      <c r="L126" s="14"/>
      <c r="M126" s="14"/>
      <c r="N126" s="14"/>
      <c r="O126" s="14"/>
    </row>
    <row r="127" spans="1:15" x14ac:dyDescent="0.2">
      <c r="A127" s="27"/>
      <c r="B127" s="16" t="s">
        <v>27</v>
      </c>
      <c r="F127" s="136">
        <v>18888</v>
      </c>
      <c r="G127" s="136">
        <v>18623</v>
      </c>
      <c r="H127" s="213">
        <v>170101993.44</v>
      </c>
      <c r="I127" s="156">
        <v>169085976.81999999</v>
      </c>
      <c r="J127" s="157">
        <v>0.8872864318586603</v>
      </c>
      <c r="K127" s="230">
        <v>0.88079383092687202</v>
      </c>
      <c r="L127" s="231"/>
      <c r="M127" s="14"/>
      <c r="N127" s="14"/>
      <c r="O127" s="14"/>
    </row>
    <row r="128" spans="1:15" x14ac:dyDescent="0.2">
      <c r="A128" s="27"/>
      <c r="B128" s="16" t="s">
        <v>124</v>
      </c>
      <c r="F128" s="136">
        <v>795</v>
      </c>
      <c r="G128" s="136">
        <v>1297</v>
      </c>
      <c r="H128" s="213">
        <v>9652000.4399999995</v>
      </c>
      <c r="I128" s="156">
        <v>13095706.060000001</v>
      </c>
      <c r="J128" s="178">
        <v>5.0346788168162335E-2</v>
      </c>
      <c r="K128" s="232">
        <v>6.8217467386776837E-2</v>
      </c>
      <c r="L128" s="231"/>
      <c r="M128" s="14"/>
      <c r="N128" s="14"/>
      <c r="O128" s="14"/>
    </row>
    <row r="129" spans="1:15" x14ac:dyDescent="0.2">
      <c r="A129" s="27"/>
      <c r="B129" s="16" t="s">
        <v>72</v>
      </c>
      <c r="F129" s="136">
        <v>605</v>
      </c>
      <c r="G129" s="136">
        <v>171</v>
      </c>
      <c r="H129" s="213">
        <v>5392710.4000000004</v>
      </c>
      <c r="I129" s="156">
        <v>2166342.9500000002</v>
      </c>
      <c r="J129" s="178">
        <v>2.8129469103199294E-2</v>
      </c>
      <c r="K129" s="232">
        <v>1.1284800442458841E-2</v>
      </c>
      <c r="L129" s="231"/>
      <c r="M129" s="14"/>
      <c r="N129" s="14"/>
      <c r="O129" s="14"/>
    </row>
    <row r="130" spans="1:15" x14ac:dyDescent="0.2">
      <c r="A130" s="27"/>
      <c r="B130" s="16" t="s">
        <v>73</v>
      </c>
      <c r="F130" s="136">
        <v>302</v>
      </c>
      <c r="G130" s="136">
        <v>283</v>
      </c>
      <c r="H130" s="213">
        <v>2686761.44</v>
      </c>
      <c r="I130" s="156">
        <v>3224039.11</v>
      </c>
      <c r="J130" s="178">
        <v>1.4014691557356249E-2</v>
      </c>
      <c r="K130" s="232">
        <v>1.6794495984595887E-2</v>
      </c>
      <c r="L130" s="231"/>
      <c r="M130" s="14"/>
      <c r="N130" s="14"/>
      <c r="O130" s="14"/>
    </row>
    <row r="131" spans="1:15" x14ac:dyDescent="0.2">
      <c r="A131" s="27"/>
      <c r="B131" s="16" t="s">
        <v>180</v>
      </c>
      <c r="F131" s="136">
        <v>87</v>
      </c>
      <c r="G131" s="136">
        <v>175</v>
      </c>
      <c r="H131" s="213">
        <v>804194.64</v>
      </c>
      <c r="I131" s="156">
        <v>1708979.64</v>
      </c>
      <c r="J131" s="178">
        <v>4.1948420369168123E-3</v>
      </c>
      <c r="K131" s="232">
        <v>8.9023273981735668E-3</v>
      </c>
      <c r="L131" s="231"/>
      <c r="M131" s="14"/>
      <c r="N131" s="14"/>
      <c r="O131" s="14"/>
    </row>
    <row r="132" spans="1:15" x14ac:dyDescent="0.2">
      <c r="A132" s="27"/>
      <c r="B132" s="16" t="s">
        <v>75</v>
      </c>
      <c r="F132" s="136">
        <v>118</v>
      </c>
      <c r="G132" s="136">
        <v>62</v>
      </c>
      <c r="H132" s="213">
        <v>1284527.8899999999</v>
      </c>
      <c r="I132" s="156">
        <v>543380.24</v>
      </c>
      <c r="J132" s="178">
        <v>6.7003575037058874E-3</v>
      </c>
      <c r="K132" s="232">
        <v>2.8305479392242076E-3</v>
      </c>
      <c r="L132" s="231"/>
      <c r="M132" s="14"/>
      <c r="N132" s="14"/>
      <c r="O132" s="14"/>
    </row>
    <row r="133" spans="1:15" x14ac:dyDescent="0.2">
      <c r="A133" s="27"/>
      <c r="B133" s="16" t="s">
        <v>74</v>
      </c>
      <c r="F133" s="136">
        <v>67</v>
      </c>
      <c r="G133" s="136">
        <v>72</v>
      </c>
      <c r="H133" s="213">
        <v>648989.99</v>
      </c>
      <c r="I133" s="156">
        <v>623362.51</v>
      </c>
      <c r="J133" s="178">
        <v>3.3852631641392455E-3</v>
      </c>
      <c r="K133" s="232">
        <v>3.2471873987727816E-3</v>
      </c>
      <c r="L133" s="231"/>
      <c r="M133" s="14"/>
      <c r="N133" s="14"/>
      <c r="O133" s="14"/>
    </row>
    <row r="134" spans="1:15" x14ac:dyDescent="0.2">
      <c r="A134" s="27"/>
      <c r="B134" s="16" t="s">
        <v>76</v>
      </c>
      <c r="F134" s="136">
        <v>66</v>
      </c>
      <c r="G134" s="136">
        <v>56</v>
      </c>
      <c r="H134" s="213">
        <v>455455.72</v>
      </c>
      <c r="I134" s="156">
        <v>558037.65</v>
      </c>
      <c r="J134" s="178">
        <v>2.3757492343025478E-3</v>
      </c>
      <c r="K134" s="232">
        <v>2.9069005531320385E-3</v>
      </c>
      <c r="L134" s="231"/>
      <c r="M134" s="14"/>
      <c r="N134" s="14"/>
      <c r="O134" s="14"/>
    </row>
    <row r="135" spans="1:15" x14ac:dyDescent="0.2">
      <c r="A135" s="27"/>
      <c r="B135" s="16" t="s">
        <v>77</v>
      </c>
      <c r="F135" s="136">
        <v>84</v>
      </c>
      <c r="G135" s="136">
        <v>53</v>
      </c>
      <c r="H135" s="213">
        <v>562114.19999999995</v>
      </c>
      <c r="I135" s="156">
        <v>368946.78</v>
      </c>
      <c r="J135" s="178">
        <v>2.9321014570650012E-3</v>
      </c>
      <c r="K135" s="232">
        <v>1.9218982784732976E-3</v>
      </c>
      <c r="L135" s="231"/>
      <c r="M135" s="14"/>
      <c r="N135" s="14"/>
      <c r="O135" s="14"/>
    </row>
    <row r="136" spans="1:15" x14ac:dyDescent="0.2">
      <c r="A136" s="27"/>
      <c r="B136" s="16" t="s">
        <v>122</v>
      </c>
      <c r="F136" s="136">
        <v>31</v>
      </c>
      <c r="G136" s="136">
        <v>71</v>
      </c>
      <c r="H136" s="213">
        <v>121603.01</v>
      </c>
      <c r="I136" s="156">
        <v>473608.31</v>
      </c>
      <c r="J136" s="178">
        <v>6.3430591649257383E-4</v>
      </c>
      <c r="K136" s="232">
        <v>2.4670956490246312E-3</v>
      </c>
      <c r="L136" s="231"/>
      <c r="M136" s="14"/>
      <c r="N136" s="14"/>
      <c r="O136" s="14"/>
    </row>
    <row r="137" spans="1:15" x14ac:dyDescent="0.2">
      <c r="A137" s="27"/>
      <c r="B137" s="16" t="s">
        <v>123</v>
      </c>
      <c r="F137" s="233">
        <v>0</v>
      </c>
      <c r="G137" s="233">
        <v>31</v>
      </c>
      <c r="H137" s="234">
        <v>0</v>
      </c>
      <c r="I137" s="235">
        <v>121603.01</v>
      </c>
      <c r="J137" s="165">
        <v>0</v>
      </c>
      <c r="K137" s="236">
        <v>6.3344804249591542E-4</v>
      </c>
      <c r="L137" s="231"/>
      <c r="M137" s="14"/>
      <c r="N137" s="14"/>
      <c r="O137" s="14"/>
    </row>
    <row r="138" spans="1:15" x14ac:dyDescent="0.2">
      <c r="A138" s="47"/>
      <c r="B138" s="56" t="s">
        <v>28</v>
      </c>
      <c r="C138" s="48"/>
      <c r="D138" s="48"/>
      <c r="E138" s="218"/>
      <c r="F138" s="219">
        <v>21043</v>
      </c>
      <c r="G138" s="219">
        <v>20894</v>
      </c>
      <c r="H138" s="220">
        <v>191710351.16999996</v>
      </c>
      <c r="I138" s="220">
        <v>191969983.07999998</v>
      </c>
      <c r="J138" s="221">
        <v>1</v>
      </c>
      <c r="K138" s="222">
        <v>1</v>
      </c>
      <c r="L138" s="231"/>
      <c r="M138" s="14"/>
      <c r="N138" s="14"/>
      <c r="O138" s="14"/>
    </row>
    <row r="139" spans="1:15" s="66" customFormat="1" x14ac:dyDescent="0.2">
      <c r="A139" s="154" t="s">
        <v>12</v>
      </c>
      <c r="C139" s="113" t="s">
        <v>138</v>
      </c>
      <c r="F139" s="237"/>
      <c r="G139" s="237"/>
      <c r="H139" s="237"/>
      <c r="I139" s="237"/>
      <c r="J139" s="238"/>
      <c r="K139" s="239"/>
      <c r="L139" s="14"/>
      <c r="M139" s="14"/>
      <c r="N139" s="14"/>
      <c r="O139" s="14"/>
    </row>
    <row r="140" spans="1:15" s="66" customFormat="1" ht="13.5" thickBot="1" x14ac:dyDescent="0.25">
      <c r="A140" s="70" t="s">
        <v>13</v>
      </c>
      <c r="B140" s="71"/>
      <c r="C140" s="71"/>
      <c r="D140" s="71"/>
      <c r="E140" s="71"/>
      <c r="F140" s="71"/>
      <c r="G140" s="71"/>
      <c r="H140" s="71"/>
      <c r="I140" s="71"/>
      <c r="J140" s="225"/>
      <c r="K140" s="226"/>
      <c r="L140" s="14"/>
      <c r="M140" s="14"/>
      <c r="N140" s="14"/>
      <c r="O140" s="14"/>
    </row>
    <row r="141" spans="1:15" ht="12.75" customHeight="1" thickBot="1" x14ac:dyDescent="0.25">
      <c r="L141" s="14"/>
      <c r="M141" s="14"/>
      <c r="N141" s="14"/>
    </row>
    <row r="142" spans="1:15" ht="15.75" x14ac:dyDescent="0.25">
      <c r="A142" s="23" t="s">
        <v>136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O142" s="14"/>
    </row>
    <row r="143" spans="1:15" ht="6.75" customHeight="1" x14ac:dyDescent="0.2">
      <c r="A143" s="27"/>
      <c r="K143" s="28"/>
      <c r="L143" s="14"/>
      <c r="M143" s="14"/>
      <c r="N143" s="14"/>
      <c r="O143" s="14"/>
    </row>
    <row r="144" spans="1:15" ht="12.75" customHeight="1" x14ac:dyDescent="0.2">
      <c r="A144" s="240"/>
      <c r="B144" s="241"/>
      <c r="C144" s="241"/>
      <c r="D144" s="241"/>
      <c r="E144" s="242"/>
      <c r="F144" s="275" t="s">
        <v>30</v>
      </c>
      <c r="G144" s="277"/>
      <c r="H144" s="275" t="s">
        <v>14</v>
      </c>
      <c r="I144" s="277"/>
      <c r="J144" s="275" t="s">
        <v>33</v>
      </c>
      <c r="K144" s="276"/>
      <c r="L144" s="14"/>
      <c r="M144" s="14"/>
      <c r="N144" s="14"/>
      <c r="O144" s="14"/>
    </row>
    <row r="145" spans="1:15" x14ac:dyDescent="0.2">
      <c r="A145" s="240"/>
      <c r="B145" s="241"/>
      <c r="C145" s="241"/>
      <c r="D145" s="241"/>
      <c r="E145" s="242"/>
      <c r="F145" s="87" t="s">
        <v>31</v>
      </c>
      <c r="G145" s="243" t="s">
        <v>32</v>
      </c>
      <c r="H145" s="87" t="s">
        <v>31</v>
      </c>
      <c r="I145" s="87" t="s">
        <v>32</v>
      </c>
      <c r="J145" s="87" t="s">
        <v>31</v>
      </c>
      <c r="K145" s="229" t="s">
        <v>32</v>
      </c>
      <c r="L145" s="14"/>
      <c r="M145" s="14"/>
      <c r="N145" s="14"/>
      <c r="O145" s="14"/>
    </row>
    <row r="146" spans="1:15" x14ac:dyDescent="0.2">
      <c r="A146" s="91"/>
      <c r="B146" s="16" t="s">
        <v>71</v>
      </c>
      <c r="C146" s="93"/>
      <c r="D146" s="93"/>
      <c r="E146" s="244"/>
      <c r="F146" s="136">
        <v>5961</v>
      </c>
      <c r="G146" s="210">
        <v>5848</v>
      </c>
      <c r="H146" s="211">
        <v>24375169.73</v>
      </c>
      <c r="I146" s="211">
        <v>24197023.039999999</v>
      </c>
      <c r="J146" s="157">
        <v>0.11526919367889271</v>
      </c>
      <c r="K146" s="212">
        <v>0.11549229346510081</v>
      </c>
      <c r="L146" s="14"/>
      <c r="M146" s="14"/>
      <c r="N146" s="14"/>
      <c r="O146" s="14"/>
    </row>
    <row r="147" spans="1:15" x14ac:dyDescent="0.2">
      <c r="A147" s="27"/>
      <c r="B147" s="16" t="s">
        <v>70</v>
      </c>
      <c r="E147" s="245"/>
      <c r="F147" s="136">
        <v>3672</v>
      </c>
      <c r="G147" s="136">
        <v>3611</v>
      </c>
      <c r="H147" s="213">
        <v>8708721.3399999999</v>
      </c>
      <c r="I147" s="213">
        <v>8634470.0299999993</v>
      </c>
      <c r="J147" s="178">
        <v>4.1183191664116714E-2</v>
      </c>
      <c r="K147" s="214">
        <v>4.1212290659552876E-2</v>
      </c>
      <c r="L147" s="14"/>
      <c r="M147" s="14"/>
      <c r="N147" s="14"/>
      <c r="O147" s="14"/>
    </row>
    <row r="148" spans="1:15" x14ac:dyDescent="0.2">
      <c r="A148" s="27"/>
      <c r="B148" s="16" t="s">
        <v>81</v>
      </c>
      <c r="E148" s="245"/>
      <c r="F148" s="136">
        <v>843</v>
      </c>
      <c r="G148" s="136">
        <v>832</v>
      </c>
      <c r="H148" s="213">
        <v>9625798.1400000006</v>
      </c>
      <c r="I148" s="213">
        <v>9582884.4199999999</v>
      </c>
      <c r="J148" s="178">
        <v>4.5520010830857313E-2</v>
      </c>
      <c r="K148" s="214">
        <v>4.5739068721272848E-2</v>
      </c>
      <c r="L148" s="14"/>
      <c r="M148" s="14"/>
      <c r="N148" s="14"/>
      <c r="O148" s="14"/>
    </row>
    <row r="149" spans="1:15" x14ac:dyDescent="0.2">
      <c r="A149" s="27"/>
      <c r="B149" s="16" t="s">
        <v>119</v>
      </c>
      <c r="E149" s="245"/>
      <c r="F149" s="136">
        <v>21</v>
      </c>
      <c r="G149" s="136">
        <v>21</v>
      </c>
      <c r="H149" s="213">
        <v>93422.84</v>
      </c>
      <c r="I149" s="213">
        <v>90836.28</v>
      </c>
      <c r="J149" s="178">
        <v>4.4179283907666166E-4</v>
      </c>
      <c r="K149" s="214">
        <v>4.335611984042673E-4</v>
      </c>
      <c r="L149" s="14"/>
      <c r="M149" s="14"/>
      <c r="N149" s="14"/>
      <c r="O149" s="14"/>
    </row>
    <row r="150" spans="1:15" x14ac:dyDescent="0.2">
      <c r="A150" s="27"/>
      <c r="B150" s="16" t="s">
        <v>68</v>
      </c>
      <c r="E150" s="245"/>
      <c r="F150" s="136">
        <v>12826</v>
      </c>
      <c r="G150" s="136">
        <v>12664</v>
      </c>
      <c r="H150" s="213">
        <v>168659889.91999999</v>
      </c>
      <c r="I150" s="213">
        <v>167006800.53</v>
      </c>
      <c r="J150" s="178">
        <v>0.79758581098705661</v>
      </c>
      <c r="K150" s="214">
        <v>0.7971227859556691</v>
      </c>
      <c r="L150" s="14"/>
      <c r="M150" s="14"/>
      <c r="N150" s="14"/>
      <c r="O150" s="14"/>
    </row>
    <row r="151" spans="1:15" x14ac:dyDescent="0.2">
      <c r="A151" s="27"/>
      <c r="B151" s="16" t="s">
        <v>185</v>
      </c>
      <c r="E151" s="245"/>
      <c r="F151" s="215">
        <v>0</v>
      </c>
      <c r="G151" s="215">
        <v>0</v>
      </c>
      <c r="H151" s="216">
        <v>0</v>
      </c>
      <c r="I151" s="216">
        <v>0</v>
      </c>
      <c r="J151" s="165">
        <v>0</v>
      </c>
      <c r="K151" s="217">
        <v>0</v>
      </c>
      <c r="L151" s="14"/>
      <c r="M151" s="14"/>
      <c r="N151" s="14"/>
      <c r="O151" s="14"/>
    </row>
    <row r="152" spans="1:15" x14ac:dyDescent="0.2">
      <c r="A152" s="47"/>
      <c r="B152" s="56" t="s">
        <v>34</v>
      </c>
      <c r="C152" s="48"/>
      <c r="D152" s="48"/>
      <c r="E152" s="218"/>
      <c r="F152" s="219">
        <v>23323</v>
      </c>
      <c r="G152" s="219">
        <v>22976</v>
      </c>
      <c r="H152" s="220">
        <v>211463001.97</v>
      </c>
      <c r="I152" s="220">
        <v>209512014.30000001</v>
      </c>
      <c r="J152" s="221">
        <v>1</v>
      </c>
      <c r="K152" s="222">
        <v>0.99999999999999989</v>
      </c>
      <c r="L152" s="14"/>
      <c r="M152" s="14"/>
      <c r="N152" s="14"/>
      <c r="O152" s="14"/>
    </row>
    <row r="153" spans="1:15" s="66" customFormat="1" x14ac:dyDescent="0.2">
      <c r="A153" s="154" t="s">
        <v>12</v>
      </c>
      <c r="B153" s="154"/>
      <c r="K153" s="155"/>
      <c r="L153" s="14"/>
      <c r="M153" s="14"/>
      <c r="N153" s="14"/>
      <c r="O153" s="14"/>
    </row>
    <row r="154" spans="1:15" s="66" customFormat="1" ht="13.5" thickBot="1" x14ac:dyDescent="0.25">
      <c r="A154" s="70" t="s">
        <v>13</v>
      </c>
      <c r="B154" s="70"/>
      <c r="C154" s="71"/>
      <c r="D154" s="71"/>
      <c r="E154" s="71"/>
      <c r="F154" s="71"/>
      <c r="G154" s="71"/>
      <c r="H154" s="71"/>
      <c r="I154" s="71"/>
      <c r="J154" s="71"/>
      <c r="K154" s="72"/>
      <c r="L154" s="14"/>
      <c r="M154" s="14"/>
      <c r="N154" s="14"/>
      <c r="O154" s="14"/>
    </row>
    <row r="155" spans="1:15" ht="13.5" thickBot="1" x14ac:dyDescent="0.25">
      <c r="L155" s="14"/>
      <c r="M155" s="14"/>
      <c r="N155" s="14"/>
      <c r="O155" s="14"/>
    </row>
    <row r="156" spans="1:15" ht="15.75" x14ac:dyDescent="0.25">
      <c r="A156" s="23" t="s">
        <v>137</v>
      </c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14"/>
      <c r="M156" s="14"/>
      <c r="N156" s="14"/>
      <c r="O156" s="14"/>
    </row>
    <row r="157" spans="1:15" ht="6.75" customHeight="1" x14ac:dyDescent="0.2">
      <c r="A157" s="27"/>
      <c r="K157" s="28"/>
      <c r="L157" s="14"/>
      <c r="M157" s="14"/>
      <c r="N157" s="14"/>
      <c r="O157" s="14"/>
    </row>
    <row r="158" spans="1:15" ht="12.75" customHeight="1" x14ac:dyDescent="0.2">
      <c r="A158" s="240"/>
      <c r="B158" s="241"/>
      <c r="C158" s="241"/>
      <c r="D158" s="241"/>
      <c r="E158" s="241"/>
      <c r="F158" s="275" t="s">
        <v>30</v>
      </c>
      <c r="G158" s="277"/>
      <c r="H158" s="275" t="s">
        <v>14</v>
      </c>
      <c r="I158" s="277"/>
      <c r="J158" s="275" t="s">
        <v>33</v>
      </c>
      <c r="K158" s="276"/>
      <c r="L158" s="14"/>
      <c r="M158" s="14"/>
      <c r="N158" s="14"/>
      <c r="O158" s="14"/>
    </row>
    <row r="159" spans="1:15" x14ac:dyDescent="0.2">
      <c r="A159" s="240"/>
      <c r="B159" s="241"/>
      <c r="C159" s="241"/>
      <c r="D159" s="241"/>
      <c r="E159" s="241"/>
      <c r="F159" s="87" t="s">
        <v>31</v>
      </c>
      <c r="G159" s="87" t="s">
        <v>32</v>
      </c>
      <c r="H159" s="87" t="s">
        <v>31</v>
      </c>
      <c r="I159" s="243" t="s">
        <v>32</v>
      </c>
      <c r="J159" s="87" t="s">
        <v>31</v>
      </c>
      <c r="K159" s="229" t="s">
        <v>32</v>
      </c>
      <c r="L159" s="14"/>
      <c r="M159" s="14"/>
      <c r="N159" s="14"/>
      <c r="O159" s="14"/>
    </row>
    <row r="160" spans="1:15" x14ac:dyDescent="0.2">
      <c r="A160" s="27"/>
      <c r="B160" s="16" t="s">
        <v>79</v>
      </c>
      <c r="F160" s="136">
        <v>1556</v>
      </c>
      <c r="G160" s="136">
        <v>1539</v>
      </c>
      <c r="H160" s="213">
        <v>4600457.17</v>
      </c>
      <c r="I160" s="213">
        <v>4577127.45</v>
      </c>
      <c r="J160" s="157">
        <v>2.1755376246160835E-2</v>
      </c>
      <c r="K160" s="212">
        <v>2.1846610874763566E-2</v>
      </c>
      <c r="L160" s="14"/>
      <c r="M160" s="14"/>
      <c r="N160" s="14"/>
      <c r="O160" s="14"/>
    </row>
    <row r="161" spans="1:15" x14ac:dyDescent="0.2">
      <c r="A161" s="27"/>
      <c r="B161" s="16" t="s">
        <v>78</v>
      </c>
      <c r="F161" s="136">
        <v>18238</v>
      </c>
      <c r="G161" s="136">
        <v>17964</v>
      </c>
      <c r="H161" s="213">
        <v>161535663.11000001</v>
      </c>
      <c r="I161" s="213">
        <v>160124285.36000001</v>
      </c>
      <c r="J161" s="178">
        <v>0.76389562999260208</v>
      </c>
      <c r="K161" s="214">
        <v>0.76427256878318317</v>
      </c>
      <c r="L161" s="14"/>
      <c r="M161" s="14"/>
      <c r="N161" s="14"/>
      <c r="O161" s="14"/>
    </row>
    <row r="162" spans="1:15" x14ac:dyDescent="0.2">
      <c r="A162" s="27"/>
      <c r="B162" s="16" t="s">
        <v>80</v>
      </c>
      <c r="F162" s="136">
        <v>222</v>
      </c>
      <c r="G162" s="136">
        <v>222</v>
      </c>
      <c r="H162" s="213">
        <v>3809076.21</v>
      </c>
      <c r="I162" s="213">
        <v>3800376.25</v>
      </c>
      <c r="J162" s="178">
        <v>1.8012967632703849E-2</v>
      </c>
      <c r="K162" s="214">
        <v>1.8139180527176096E-2</v>
      </c>
      <c r="L162" s="14"/>
      <c r="M162" s="14"/>
      <c r="N162" s="14"/>
      <c r="O162" s="14"/>
    </row>
    <row r="163" spans="1:15" x14ac:dyDescent="0.2">
      <c r="A163" s="27"/>
      <c r="B163" s="16" t="s">
        <v>246</v>
      </c>
      <c r="F163" s="136">
        <v>14</v>
      </c>
      <c r="G163" s="136">
        <v>14</v>
      </c>
      <c r="H163" s="213">
        <v>82282.289999999994</v>
      </c>
      <c r="I163" s="213">
        <v>81981.679999999993</v>
      </c>
      <c r="J163" s="178">
        <v>3.8910962784720744E-4</v>
      </c>
      <c r="K163" s="214">
        <v>3.9129822828494465E-4</v>
      </c>
      <c r="L163" s="14"/>
      <c r="M163" s="14"/>
      <c r="N163" s="14"/>
      <c r="O163" s="14"/>
    </row>
    <row r="164" spans="1:15" x14ac:dyDescent="0.2">
      <c r="A164" s="27"/>
      <c r="B164" s="16" t="s">
        <v>248</v>
      </c>
      <c r="F164" s="136">
        <v>20</v>
      </c>
      <c r="G164" s="136">
        <v>20</v>
      </c>
      <c r="H164" s="213">
        <v>339203.54</v>
      </c>
      <c r="I164" s="213">
        <v>337560.56</v>
      </c>
      <c r="J164" s="178">
        <v>1.6040798477273219E-3</v>
      </c>
      <c r="K164" s="214">
        <v>1.6111751926390599E-3</v>
      </c>
      <c r="L164" s="14"/>
      <c r="M164" s="14"/>
      <c r="N164" s="14"/>
      <c r="O164" s="14"/>
    </row>
    <row r="165" spans="1:15" x14ac:dyDescent="0.2">
      <c r="A165" s="27"/>
      <c r="B165" s="16" t="s">
        <v>49</v>
      </c>
      <c r="F165" s="136">
        <v>569</v>
      </c>
      <c r="G165" s="136">
        <v>555</v>
      </c>
      <c r="H165" s="213">
        <v>4759771.12</v>
      </c>
      <c r="I165" s="213">
        <v>4676603.5199999996</v>
      </c>
      <c r="J165" s="178">
        <v>2.2508765484542129E-2</v>
      </c>
      <c r="K165" s="214">
        <v>2.2321409756022755E-2</v>
      </c>
      <c r="L165" s="14"/>
      <c r="M165" s="14"/>
      <c r="N165" s="14"/>
      <c r="O165" s="14"/>
    </row>
    <row r="166" spans="1:15" x14ac:dyDescent="0.2">
      <c r="A166" s="27"/>
      <c r="B166" s="16" t="s">
        <v>247</v>
      </c>
      <c r="F166" s="136">
        <v>11</v>
      </c>
      <c r="G166" s="136">
        <v>11</v>
      </c>
      <c r="H166" s="213">
        <v>32890</v>
      </c>
      <c r="I166" s="213">
        <v>32693.82</v>
      </c>
      <c r="J166" s="178">
        <v>1.5553548229995366E-4</v>
      </c>
      <c r="K166" s="214">
        <v>1.5604747111631391E-4</v>
      </c>
      <c r="L166" s="14"/>
      <c r="M166" s="14"/>
      <c r="N166" s="14"/>
      <c r="O166" s="14"/>
    </row>
    <row r="167" spans="1:15" x14ac:dyDescent="0.2">
      <c r="A167" s="27"/>
      <c r="B167" s="16" t="s">
        <v>120</v>
      </c>
      <c r="F167" s="233">
        <v>2693</v>
      </c>
      <c r="G167" s="233">
        <v>2651</v>
      </c>
      <c r="H167" s="234">
        <v>36303658.530000001</v>
      </c>
      <c r="I167" s="234">
        <v>35881385.659999996</v>
      </c>
      <c r="J167" s="165">
        <v>0.17167853568611666</v>
      </c>
      <c r="K167" s="217">
        <v>0.1712617091668141</v>
      </c>
      <c r="L167" s="14"/>
      <c r="M167" s="14"/>
      <c r="N167" s="14"/>
      <c r="O167" s="14"/>
    </row>
    <row r="168" spans="1:15" x14ac:dyDescent="0.2">
      <c r="A168" s="47"/>
      <c r="B168" s="56" t="s">
        <v>34</v>
      </c>
      <c r="C168" s="48"/>
      <c r="D168" s="48"/>
      <c r="E168" s="218"/>
      <c r="F168" s="219">
        <v>23323</v>
      </c>
      <c r="G168" s="219">
        <v>22976</v>
      </c>
      <c r="H168" s="220">
        <v>211463001.97</v>
      </c>
      <c r="I168" s="220">
        <v>209512014.30000001</v>
      </c>
      <c r="J168" s="221">
        <v>1.0000000000000002</v>
      </c>
      <c r="K168" s="222">
        <v>1</v>
      </c>
      <c r="L168" s="14"/>
      <c r="M168" s="14"/>
      <c r="N168" s="14"/>
      <c r="O168" s="14"/>
    </row>
    <row r="169" spans="1:15" s="66" customFormat="1" x14ac:dyDescent="0.2">
      <c r="A169" s="63" t="s">
        <v>12</v>
      </c>
      <c r="B169" s="64"/>
      <c r="C169" s="65" t="s">
        <v>121</v>
      </c>
      <c r="D169" s="64"/>
      <c r="E169" s="64"/>
      <c r="F169" s="64"/>
      <c r="G169" s="64"/>
      <c r="H169" s="64"/>
      <c r="I169" s="64"/>
      <c r="J169" s="64"/>
      <c r="K169" s="69"/>
      <c r="L169" s="14"/>
      <c r="M169" s="14"/>
      <c r="N169" s="14"/>
      <c r="O169" s="14"/>
    </row>
    <row r="170" spans="1:15" s="66" customFormat="1" ht="13.5" thickBot="1" x14ac:dyDescent="0.25">
      <c r="A170" s="70" t="s">
        <v>13</v>
      </c>
      <c r="B170" s="71"/>
      <c r="C170" s="246" t="s">
        <v>245</v>
      </c>
      <c r="D170" s="71"/>
      <c r="E170" s="71"/>
      <c r="F170" s="71"/>
      <c r="G170" s="71"/>
      <c r="H170" s="71"/>
      <c r="I170" s="71"/>
      <c r="J170" s="71"/>
      <c r="K170" s="72"/>
      <c r="L170" s="14"/>
      <c r="M170" s="14"/>
      <c r="N170" s="14"/>
      <c r="O170" s="14"/>
    </row>
    <row r="171" spans="1:15" x14ac:dyDescent="0.2">
      <c r="L171" s="14"/>
      <c r="M171" s="14"/>
      <c r="N171" s="14"/>
    </row>
  </sheetData>
  <mergeCells count="29">
    <mergeCell ref="D9:G9"/>
    <mergeCell ref="L5:M7"/>
    <mergeCell ref="D7:G7"/>
    <mergeCell ref="D5:G5"/>
    <mergeCell ref="D6:G6"/>
    <mergeCell ref="I4:J6"/>
    <mergeCell ref="D4:G4"/>
    <mergeCell ref="B7:C7"/>
    <mergeCell ref="B9:C9"/>
    <mergeCell ref="B4:C4"/>
    <mergeCell ref="B5:C5"/>
    <mergeCell ref="B6:C6"/>
    <mergeCell ref="E96:F96"/>
    <mergeCell ref="E103:F103"/>
    <mergeCell ref="E90:F90"/>
    <mergeCell ref="H158:I158"/>
    <mergeCell ref="H144:I144"/>
    <mergeCell ref="H125:I125"/>
    <mergeCell ref="H110:I110"/>
    <mergeCell ref="E91:F91"/>
    <mergeCell ref="E95:F95"/>
    <mergeCell ref="J158:K158"/>
    <mergeCell ref="J110:K110"/>
    <mergeCell ref="F158:G158"/>
    <mergeCell ref="F125:G125"/>
    <mergeCell ref="F110:G110"/>
    <mergeCell ref="J144:K144"/>
    <mergeCell ref="J125:K125"/>
    <mergeCell ref="F144:G144"/>
  </mergeCells>
  <phoneticPr fontId="4" type="noConversion"/>
  <hyperlinks>
    <hyperlink ref="D9" r:id="rId1" xr:uid="{00000000-0004-0000-0000-000000000000}"/>
    <hyperlink ref="D8" r:id="rId2" xr:uid="{00000000-0004-0000-0000-000001000000}"/>
  </hyperlinks>
  <pageMargins left="0.5" right="0.5" top="0.5" bottom="0.5" header="0.5" footer="0.5"/>
  <pageSetup scale="47" fitToHeight="2" orientation="portrait" r:id="rId3"/>
  <headerFooter alignWithMargins="0">
    <oddFooter>&amp;L&amp;"Arial,Bold"Vermont Student Assistance Corp.&amp;RPage &amp;P of &amp;N</oddFooter>
  </headerFooter>
  <rowBreaks count="1" manualBreakCount="1">
    <brk id="107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63"/>
  <sheetViews>
    <sheetView showGridLines="0" topLeftCell="A28" zoomScale="85" zoomScaleNormal="85" workbookViewId="0">
      <selection sqref="A1:XFD1048576"/>
    </sheetView>
  </sheetViews>
  <sheetFormatPr defaultRowHeight="12.75" x14ac:dyDescent="0.2"/>
  <cols>
    <col min="1" max="2" width="3.140625" style="14" customWidth="1"/>
    <col min="3" max="6" width="14.5703125" style="14" customWidth="1"/>
    <col min="7" max="7" width="9.85546875" style="14" customWidth="1"/>
    <col min="8" max="8" width="13.42578125" style="14" customWidth="1"/>
    <col min="9" max="11" width="14" style="14" customWidth="1"/>
    <col min="12" max="12" width="16" style="14" customWidth="1"/>
    <col min="13" max="14" width="14" style="14" customWidth="1"/>
    <col min="15" max="15" width="15.28515625" style="14" bestFit="1" customWidth="1"/>
    <col min="16" max="20" width="14" style="14" customWidth="1"/>
    <col min="21" max="23" width="9.140625" style="14"/>
    <col min="24" max="37" width="10.85546875" style="14" customWidth="1"/>
    <col min="38" max="38" width="2.7109375" style="14" customWidth="1"/>
    <col min="39" max="16384" width="9.140625" style="14"/>
  </cols>
  <sheetData>
    <row r="1" spans="1:20" ht="15.75" x14ac:dyDescent="0.25">
      <c r="A1" s="15" t="s">
        <v>164</v>
      </c>
    </row>
    <row r="2" spans="1:20" ht="15.75" customHeight="1" x14ac:dyDescent="0.25">
      <c r="A2" s="15" t="s">
        <v>50</v>
      </c>
      <c r="L2" s="305"/>
      <c r="M2" s="305"/>
      <c r="R2" s="247"/>
      <c r="S2" s="247"/>
      <c r="T2" s="247"/>
    </row>
    <row r="3" spans="1:20" ht="13.5" thickBot="1" x14ac:dyDescent="0.25">
      <c r="L3" s="305"/>
      <c r="M3" s="305"/>
      <c r="Q3" s="247"/>
      <c r="R3" s="247"/>
      <c r="S3" s="247"/>
      <c r="T3" s="247"/>
    </row>
    <row r="4" spans="1:20" x14ac:dyDescent="0.2">
      <c r="B4" s="292" t="s">
        <v>2</v>
      </c>
      <c r="C4" s="293"/>
      <c r="D4" s="293"/>
      <c r="E4" s="306">
        <v>44344</v>
      </c>
      <c r="F4" s="307"/>
      <c r="G4" s="308"/>
      <c r="L4" s="305"/>
      <c r="M4" s="305"/>
      <c r="Q4" s="247"/>
      <c r="R4" s="247"/>
      <c r="S4" s="247"/>
      <c r="T4" s="247"/>
    </row>
    <row r="5" spans="1:20" ht="13.5" thickBot="1" x14ac:dyDescent="0.25">
      <c r="B5" s="290" t="s">
        <v>51</v>
      </c>
      <c r="C5" s="291"/>
      <c r="D5" s="291"/>
      <c r="E5" s="309" t="s">
        <v>250</v>
      </c>
      <c r="F5" s="309"/>
      <c r="G5" s="310"/>
      <c r="Q5" s="247"/>
      <c r="R5" s="247"/>
      <c r="S5" s="247"/>
      <c r="T5" s="247"/>
    </row>
    <row r="6" spans="1:20" ht="13.5" thickBot="1" x14ac:dyDescent="0.25"/>
    <row r="7" spans="1:20" ht="15.75" thickBot="1" x14ac:dyDescent="0.3">
      <c r="A7" s="248" t="s">
        <v>52</v>
      </c>
      <c r="B7" s="249"/>
      <c r="C7" s="249"/>
      <c r="D7" s="249"/>
      <c r="E7" s="249"/>
      <c r="F7" s="249"/>
      <c r="G7" s="249"/>
      <c r="H7" s="249"/>
      <c r="I7" s="160"/>
    </row>
    <row r="8" spans="1:20" ht="15.75" thickBot="1" x14ac:dyDescent="0.3">
      <c r="A8" s="250"/>
      <c r="R8" s="83"/>
    </row>
    <row r="9" spans="1:20" ht="6" customHeight="1" x14ac:dyDescent="0.2">
      <c r="A9" s="251"/>
      <c r="B9" s="141"/>
      <c r="C9" s="141"/>
      <c r="D9" s="141"/>
      <c r="E9" s="141"/>
      <c r="F9" s="141"/>
      <c r="G9" s="141"/>
      <c r="H9" s="252"/>
      <c r="J9" s="251"/>
      <c r="K9" s="141"/>
      <c r="L9" s="141"/>
      <c r="M9" s="141"/>
      <c r="N9" s="252"/>
    </row>
    <row r="10" spans="1:20" x14ac:dyDescent="0.2">
      <c r="A10" s="173" t="s">
        <v>53</v>
      </c>
      <c r="B10" s="253"/>
      <c r="C10" s="253"/>
      <c r="D10" s="253"/>
      <c r="E10" s="253"/>
      <c r="F10" s="253"/>
      <c r="G10" s="253"/>
      <c r="H10" s="150">
        <v>44316</v>
      </c>
      <c r="J10" s="173" t="s">
        <v>238</v>
      </c>
      <c r="N10" s="150">
        <v>44316</v>
      </c>
    </row>
    <row r="11" spans="1:20" x14ac:dyDescent="0.2">
      <c r="A11" s="173"/>
      <c r="B11" s="253"/>
      <c r="C11" s="253"/>
      <c r="D11" s="253"/>
      <c r="E11" s="253"/>
      <c r="F11" s="253"/>
      <c r="G11" s="253"/>
      <c r="H11" s="254"/>
      <c r="J11" s="173"/>
      <c r="N11" s="254"/>
    </row>
    <row r="12" spans="1:20" x14ac:dyDescent="0.2">
      <c r="A12" s="173"/>
      <c r="B12" s="253"/>
      <c r="C12" s="255" t="s">
        <v>223</v>
      </c>
      <c r="D12" s="253"/>
      <c r="E12" s="253"/>
      <c r="F12" s="253"/>
      <c r="G12" s="253"/>
      <c r="H12" s="161">
        <v>0</v>
      </c>
      <c r="J12" s="160" t="s">
        <v>92</v>
      </c>
      <c r="N12" s="161">
        <v>969.69892044999995</v>
      </c>
    </row>
    <row r="13" spans="1:20" x14ac:dyDescent="0.2">
      <c r="A13" s="160"/>
      <c r="B13" s="253" t="s">
        <v>54</v>
      </c>
      <c r="C13" s="253"/>
      <c r="D13" s="253"/>
      <c r="E13" s="253"/>
      <c r="F13" s="253"/>
      <c r="G13" s="253"/>
      <c r="H13" s="161">
        <v>2771228.76</v>
      </c>
      <c r="J13" s="160" t="s">
        <v>94</v>
      </c>
      <c r="N13" s="161">
        <v>0</v>
      </c>
    </row>
    <row r="14" spans="1:20" x14ac:dyDescent="0.2">
      <c r="A14" s="160"/>
      <c r="B14" s="253" t="s">
        <v>55</v>
      </c>
      <c r="C14" s="253"/>
      <c r="D14" s="253"/>
      <c r="E14" s="253"/>
      <c r="F14" s="253"/>
      <c r="G14" s="253"/>
      <c r="H14" s="161">
        <v>0</v>
      </c>
      <c r="J14" s="160" t="s">
        <v>95</v>
      </c>
      <c r="N14" s="161">
        <v>0</v>
      </c>
    </row>
    <row r="15" spans="1:20" x14ac:dyDescent="0.2">
      <c r="A15" s="160"/>
      <c r="B15" s="256" t="s">
        <v>162</v>
      </c>
      <c r="C15" s="253"/>
      <c r="D15" s="253"/>
      <c r="E15" s="253"/>
      <c r="F15" s="253"/>
      <c r="G15" s="253"/>
      <c r="H15" s="161">
        <v>1176783</v>
      </c>
      <c r="J15" s="160" t="s">
        <v>96</v>
      </c>
      <c r="N15" s="161">
        <v>0</v>
      </c>
    </row>
    <row r="16" spans="1:20" x14ac:dyDescent="0.2">
      <c r="A16" s="160"/>
      <c r="B16" s="253"/>
      <c r="C16" s="253" t="s">
        <v>56</v>
      </c>
      <c r="D16" s="253"/>
      <c r="E16" s="253"/>
      <c r="F16" s="253"/>
      <c r="G16" s="253"/>
      <c r="H16" s="161">
        <v>0</v>
      </c>
      <c r="J16" s="171" t="s">
        <v>91</v>
      </c>
      <c r="N16" s="161">
        <v>131330.28891249999</v>
      </c>
    </row>
    <row r="17" spans="1:20" x14ac:dyDescent="0.2">
      <c r="A17" s="160"/>
      <c r="B17" s="253" t="s">
        <v>163</v>
      </c>
      <c r="C17" s="253"/>
      <c r="D17" s="253"/>
      <c r="E17" s="253"/>
      <c r="F17" s="253"/>
      <c r="G17" s="253"/>
      <c r="H17" s="161">
        <v>1176783</v>
      </c>
      <c r="J17" s="171" t="s">
        <v>227</v>
      </c>
      <c r="N17" s="161">
        <v>18844.038521666698</v>
      </c>
    </row>
    <row r="18" spans="1:20" x14ac:dyDescent="0.2">
      <c r="A18" s="160"/>
      <c r="B18" s="253"/>
      <c r="C18" s="253"/>
      <c r="D18" s="253"/>
      <c r="E18" s="253"/>
      <c r="F18" s="253"/>
      <c r="G18" s="253"/>
      <c r="H18" s="257"/>
      <c r="J18" s="160" t="s">
        <v>93</v>
      </c>
      <c r="N18" s="161">
        <v>0</v>
      </c>
    </row>
    <row r="19" spans="1:20" x14ac:dyDescent="0.2">
      <c r="A19" s="160"/>
      <c r="B19" s="253" t="s">
        <v>57</v>
      </c>
      <c r="C19" s="253"/>
      <c r="D19" s="253"/>
      <c r="E19" s="253"/>
      <c r="F19" s="253"/>
      <c r="G19" s="253"/>
      <c r="H19" s="161">
        <v>37452.769999999997</v>
      </c>
      <c r="J19" s="160"/>
      <c r="N19" s="258"/>
    </row>
    <row r="20" spans="1:20" ht="13.5" thickBot="1" x14ac:dyDescent="0.25">
      <c r="A20" s="160"/>
      <c r="B20" s="253" t="s">
        <v>58</v>
      </c>
      <c r="C20" s="253"/>
      <c r="D20" s="253"/>
      <c r="E20" s="253"/>
      <c r="F20" s="253"/>
      <c r="G20" s="253"/>
      <c r="H20" s="161">
        <v>0</v>
      </c>
      <c r="J20" s="160"/>
      <c r="K20" s="83" t="s">
        <v>87</v>
      </c>
      <c r="N20" s="259">
        <v>151144.02635461668</v>
      </c>
    </row>
    <row r="21" spans="1:20" ht="13.5" thickTop="1" x14ac:dyDescent="0.2">
      <c r="A21" s="160"/>
      <c r="B21" s="253" t="s">
        <v>59</v>
      </c>
      <c r="C21" s="253"/>
      <c r="D21" s="253"/>
      <c r="E21" s="253"/>
      <c r="F21" s="253"/>
      <c r="G21" s="253"/>
      <c r="H21" s="161">
        <v>222.10999999999999</v>
      </c>
      <c r="J21" s="260"/>
      <c r="K21" s="185"/>
      <c r="L21" s="185"/>
      <c r="M21" s="185"/>
      <c r="N21" s="261"/>
    </row>
    <row r="22" spans="1:20" ht="13.5" thickBot="1" x14ac:dyDescent="0.25">
      <c r="A22" s="160"/>
      <c r="B22" s="253" t="s">
        <v>60</v>
      </c>
      <c r="C22" s="253"/>
      <c r="D22" s="253"/>
      <c r="E22" s="253"/>
      <c r="F22" s="253"/>
      <c r="G22" s="253"/>
      <c r="H22" s="161">
        <v>0</v>
      </c>
      <c r="J22" s="70"/>
      <c r="K22" s="204"/>
      <c r="L22" s="204"/>
      <c r="M22" s="204"/>
      <c r="N22" s="205"/>
    </row>
    <row r="23" spans="1:20" x14ac:dyDescent="0.2">
      <c r="A23" s="160"/>
      <c r="B23" s="253" t="s">
        <v>61</v>
      </c>
      <c r="C23" s="253"/>
      <c r="D23" s="253"/>
      <c r="E23" s="253"/>
      <c r="F23" s="253"/>
      <c r="G23" s="253"/>
      <c r="H23" s="161"/>
      <c r="T23" s="83"/>
    </row>
    <row r="24" spans="1:20" x14ac:dyDescent="0.2">
      <c r="A24" s="160"/>
      <c r="B24" s="253"/>
      <c r="C24" s="253" t="s">
        <v>249</v>
      </c>
      <c r="D24" s="253"/>
      <c r="E24" s="253"/>
      <c r="F24" s="253"/>
      <c r="G24" s="253"/>
      <c r="H24" s="161">
        <v>0</v>
      </c>
    </row>
    <row r="25" spans="1:20" x14ac:dyDescent="0.2">
      <c r="A25" s="160"/>
      <c r="B25" s="253" t="s">
        <v>99</v>
      </c>
      <c r="C25" s="253"/>
      <c r="D25" s="253"/>
      <c r="E25" s="253"/>
      <c r="F25" s="253"/>
      <c r="G25" s="253"/>
      <c r="H25" s="161">
        <v>0</v>
      </c>
    </row>
    <row r="26" spans="1:20" x14ac:dyDescent="0.2">
      <c r="A26" s="160"/>
      <c r="B26" s="253" t="s">
        <v>100</v>
      </c>
      <c r="C26" s="253"/>
      <c r="D26" s="253"/>
      <c r="E26" s="253"/>
      <c r="F26" s="253"/>
      <c r="G26" s="253"/>
      <c r="H26" s="161">
        <v>0</v>
      </c>
    </row>
    <row r="27" spans="1:20" x14ac:dyDescent="0.2">
      <c r="A27" s="160"/>
      <c r="B27" s="253" t="s">
        <v>98</v>
      </c>
      <c r="C27" s="253"/>
      <c r="D27" s="253"/>
      <c r="E27" s="253"/>
      <c r="F27" s="253"/>
      <c r="G27" s="253"/>
      <c r="H27" s="161">
        <v>0</v>
      </c>
    </row>
    <row r="28" spans="1:20" x14ac:dyDescent="0.2">
      <c r="A28" s="160"/>
      <c r="B28" s="253"/>
      <c r="C28" s="253"/>
      <c r="D28" s="253"/>
      <c r="E28" s="253"/>
      <c r="F28" s="253"/>
      <c r="G28" s="253"/>
      <c r="H28" s="161"/>
    </row>
    <row r="29" spans="1:20" x14ac:dyDescent="0.2">
      <c r="A29" s="160"/>
      <c r="B29" s="253"/>
      <c r="C29" s="253"/>
      <c r="D29" s="253"/>
      <c r="E29" s="253"/>
      <c r="F29" s="253"/>
      <c r="G29" s="253"/>
      <c r="H29" s="161"/>
    </row>
    <row r="30" spans="1:20" x14ac:dyDescent="0.2">
      <c r="A30" s="160"/>
      <c r="B30" s="253"/>
      <c r="C30" s="253"/>
      <c r="D30" s="253"/>
      <c r="E30" s="253"/>
      <c r="F30" s="253"/>
      <c r="G30" s="253"/>
      <c r="H30" s="161"/>
    </row>
    <row r="31" spans="1:20" ht="13.5" thickBot="1" x14ac:dyDescent="0.25">
      <c r="A31" s="160"/>
      <c r="B31" s="253"/>
      <c r="C31" s="255" t="s">
        <v>62</v>
      </c>
      <c r="D31" s="253"/>
      <c r="E31" s="253"/>
      <c r="F31" s="253"/>
      <c r="G31" s="253"/>
      <c r="H31" s="259">
        <v>2808903.6399999997</v>
      </c>
      <c r="I31" s="162"/>
    </row>
    <row r="32" spans="1:20" ht="13.5" thickTop="1" x14ac:dyDescent="0.2">
      <c r="A32" s="260"/>
      <c r="B32" s="185"/>
      <c r="C32" s="56"/>
      <c r="D32" s="185"/>
      <c r="E32" s="185"/>
      <c r="F32" s="185"/>
      <c r="G32" s="185"/>
      <c r="H32" s="261"/>
    </row>
    <row r="33" spans="1:17" s="265" customFormat="1" x14ac:dyDescent="0.2">
      <c r="A33" s="154" t="s">
        <v>161</v>
      </c>
      <c r="B33" s="262"/>
      <c r="C33" s="263"/>
      <c r="D33" s="262"/>
      <c r="E33" s="262"/>
      <c r="F33" s="262"/>
      <c r="G33" s="262"/>
      <c r="H33" s="264"/>
      <c r="J33" s="14"/>
      <c r="K33" s="14"/>
      <c r="L33" s="14"/>
      <c r="M33" s="14"/>
      <c r="N33" s="14"/>
    </row>
    <row r="34" spans="1:17" s="265" customFormat="1" ht="13.5" thickBot="1" x14ac:dyDescent="0.25">
      <c r="A34" s="70" t="s">
        <v>13</v>
      </c>
      <c r="B34" s="266"/>
      <c r="C34" s="266"/>
      <c r="D34" s="266"/>
      <c r="E34" s="266"/>
      <c r="F34" s="266"/>
      <c r="G34" s="266"/>
      <c r="H34" s="267"/>
      <c r="J34" s="14"/>
      <c r="K34" s="14"/>
      <c r="L34" s="14"/>
      <c r="M34" s="14"/>
      <c r="N34" s="14"/>
    </row>
    <row r="35" spans="1:17" ht="13.5" thickBot="1" x14ac:dyDescent="0.25"/>
    <row r="36" spans="1:17" ht="15.75" thickBot="1" x14ac:dyDescent="0.3">
      <c r="A36" s="248" t="s">
        <v>63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68"/>
    </row>
    <row r="37" spans="1:17" ht="15.75" thickBot="1" x14ac:dyDescent="0.3">
      <c r="A37" s="250"/>
    </row>
    <row r="38" spans="1:17" ht="6" customHeight="1" x14ac:dyDescent="0.2">
      <c r="A38" s="25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252"/>
    </row>
    <row r="39" spans="1:17" x14ac:dyDescent="0.2">
      <c r="A39" s="173" t="s">
        <v>64</v>
      </c>
      <c r="L39" s="269" t="s">
        <v>65</v>
      </c>
      <c r="M39" s="185"/>
      <c r="N39" s="270" t="s">
        <v>66</v>
      </c>
    </row>
    <row r="40" spans="1:17" ht="6.75" customHeight="1" x14ac:dyDescent="0.2">
      <c r="A40" s="160"/>
      <c r="N40" s="257"/>
    </row>
    <row r="41" spans="1:17" x14ac:dyDescent="0.2">
      <c r="A41" s="160"/>
      <c r="B41" s="83" t="s">
        <v>62</v>
      </c>
      <c r="L41" s="162"/>
      <c r="M41" s="162"/>
      <c r="N41" s="161">
        <v>2808903.6399999997</v>
      </c>
    </row>
    <row r="42" spans="1:17" x14ac:dyDescent="0.2">
      <c r="A42" s="160"/>
      <c r="L42" s="162"/>
      <c r="M42" s="162"/>
      <c r="N42" s="161"/>
    </row>
    <row r="43" spans="1:17" x14ac:dyDescent="0.2">
      <c r="A43" s="160"/>
      <c r="B43" s="83" t="s">
        <v>226</v>
      </c>
      <c r="L43" s="162">
        <v>413817.35</v>
      </c>
      <c r="M43" s="162"/>
      <c r="N43" s="161">
        <v>2395086.2899999996</v>
      </c>
    </row>
    <row r="44" spans="1:17" x14ac:dyDescent="0.2">
      <c r="A44" s="160"/>
      <c r="L44" s="162"/>
      <c r="M44" s="162"/>
      <c r="N44" s="161"/>
    </row>
    <row r="45" spans="1:17" x14ac:dyDescent="0.2">
      <c r="A45" s="160"/>
      <c r="B45" s="83" t="s">
        <v>171</v>
      </c>
      <c r="L45" s="162">
        <v>969.69892044999995</v>
      </c>
      <c r="M45" s="162"/>
      <c r="N45" s="161">
        <v>2394116.5910795494</v>
      </c>
      <c r="P45" s="16"/>
    </row>
    <row r="46" spans="1:17" x14ac:dyDescent="0.2">
      <c r="A46" s="160"/>
      <c r="L46" s="162"/>
      <c r="M46" s="162"/>
      <c r="N46" s="161"/>
      <c r="Q46" s="162"/>
    </row>
    <row r="47" spans="1:17" x14ac:dyDescent="0.2">
      <c r="A47" s="160"/>
      <c r="B47" s="83" t="s">
        <v>172</v>
      </c>
      <c r="L47" s="162">
        <v>131330.28891249999</v>
      </c>
      <c r="M47" s="162"/>
      <c r="N47" s="161">
        <v>2262786.3021670496</v>
      </c>
    </row>
    <row r="48" spans="1:17" x14ac:dyDescent="0.2">
      <c r="A48" s="160"/>
      <c r="B48" s="83"/>
      <c r="L48" s="162"/>
      <c r="M48" s="162"/>
      <c r="N48" s="161"/>
    </row>
    <row r="49" spans="1:15" x14ac:dyDescent="0.2">
      <c r="A49" s="160"/>
      <c r="B49" s="83" t="s">
        <v>173</v>
      </c>
      <c r="L49" s="162">
        <v>18844.038521666698</v>
      </c>
      <c r="M49" s="162"/>
      <c r="N49" s="161">
        <v>2243942.2636453831</v>
      </c>
    </row>
    <row r="50" spans="1:15" x14ac:dyDescent="0.2">
      <c r="A50" s="160"/>
      <c r="L50" s="162"/>
      <c r="M50" s="162"/>
      <c r="N50" s="161"/>
    </row>
    <row r="51" spans="1:15" x14ac:dyDescent="0.2">
      <c r="A51" s="160"/>
      <c r="B51" s="83" t="s">
        <v>174</v>
      </c>
      <c r="L51" s="271">
        <v>160779.30408082501</v>
      </c>
      <c r="M51" s="162"/>
      <c r="N51" s="161">
        <v>2083162.959564558</v>
      </c>
    </row>
    <row r="52" spans="1:15" x14ac:dyDescent="0.2">
      <c r="A52" s="160"/>
      <c r="L52" s="162"/>
      <c r="M52" s="162"/>
      <c r="N52" s="161"/>
    </row>
    <row r="53" spans="1:15" x14ac:dyDescent="0.2">
      <c r="A53" s="160"/>
      <c r="B53" s="83" t="s">
        <v>178</v>
      </c>
      <c r="L53" s="162">
        <v>0</v>
      </c>
      <c r="M53" s="162"/>
      <c r="N53" s="161">
        <v>2083162.959564558</v>
      </c>
    </row>
    <row r="54" spans="1:15" x14ac:dyDescent="0.2">
      <c r="A54" s="160"/>
      <c r="B54" s="83"/>
      <c r="L54" s="162"/>
      <c r="M54" s="162"/>
      <c r="N54" s="161"/>
    </row>
    <row r="55" spans="1:15" x14ac:dyDescent="0.2">
      <c r="A55" s="160"/>
      <c r="B55" s="83" t="s">
        <v>175</v>
      </c>
      <c r="L55" s="162">
        <v>2083162.9595645601</v>
      </c>
      <c r="M55" s="162"/>
      <c r="N55" s="161">
        <v>-2.0954757928848267E-9</v>
      </c>
    </row>
    <row r="56" spans="1:15" x14ac:dyDescent="0.2">
      <c r="A56" s="160"/>
      <c r="B56" s="83"/>
      <c r="L56" s="162"/>
      <c r="M56" s="162"/>
      <c r="N56" s="161"/>
    </row>
    <row r="57" spans="1:15" x14ac:dyDescent="0.2">
      <c r="A57" s="160"/>
      <c r="B57" s="83" t="s">
        <v>228</v>
      </c>
      <c r="L57" s="162">
        <v>0</v>
      </c>
      <c r="M57" s="162"/>
      <c r="N57" s="161">
        <v>-2.0954757928848267E-9</v>
      </c>
    </row>
    <row r="58" spans="1:15" x14ac:dyDescent="0.2">
      <c r="A58" s="160"/>
      <c r="B58" s="83"/>
      <c r="L58" s="162"/>
      <c r="M58" s="162"/>
      <c r="N58" s="161"/>
    </row>
    <row r="59" spans="1:15" x14ac:dyDescent="0.2">
      <c r="A59" s="260"/>
      <c r="B59" s="56" t="s">
        <v>176</v>
      </c>
      <c r="C59" s="185"/>
      <c r="D59" s="185"/>
      <c r="E59" s="185"/>
      <c r="F59" s="185"/>
      <c r="G59" s="185"/>
      <c r="H59" s="185"/>
      <c r="I59" s="185"/>
      <c r="J59" s="185"/>
      <c r="K59" s="185"/>
      <c r="L59" s="272">
        <v>0</v>
      </c>
      <c r="M59" s="272"/>
      <c r="N59" s="258">
        <v>-2.0954757928848267E-9</v>
      </c>
      <c r="O59" s="273"/>
    </row>
    <row r="60" spans="1:15" s="265" customFormat="1" x14ac:dyDescent="0.2">
      <c r="A60" s="154" t="s">
        <v>12</v>
      </c>
      <c r="C60" s="274"/>
      <c r="N60" s="257"/>
    </row>
    <row r="61" spans="1:15" ht="13.5" thickBot="1" x14ac:dyDescent="0.25">
      <c r="A61" s="70" t="s">
        <v>13</v>
      </c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5"/>
    </row>
    <row r="63" spans="1:15" x14ac:dyDescent="0.2">
      <c r="G63" s="231"/>
      <c r="H63" s="162"/>
      <c r="I63" s="231"/>
    </row>
  </sheetData>
  <mergeCells count="5">
    <mergeCell ref="L2:M4"/>
    <mergeCell ref="E4:G4"/>
    <mergeCell ref="E5:G5"/>
    <mergeCell ref="B4:D4"/>
    <mergeCell ref="B5:D5"/>
  </mergeCells>
  <phoneticPr fontId="4" type="noConversion"/>
  <pageMargins left="0.28000000000000003" right="0.24" top="0.35" bottom="0.31" header="0.5" footer="0.33"/>
  <pageSetup scale="55" orientation="portrait" r:id="rId1"/>
  <headerFooter alignWithMargins="0">
    <oddFooter>&amp;L&amp;"Arial,Bold"Vermont Student Assistance Corp.&amp;RPage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3"/>
  <sheetViews>
    <sheetView topLeftCell="A10" workbookViewId="0">
      <selection activeCell="D11" sqref="D11:E52"/>
    </sheetView>
  </sheetViews>
  <sheetFormatPr defaultRowHeight="12.75" x14ac:dyDescent="0.2"/>
  <cols>
    <col min="1" max="1" width="17.85546875" style="2" bestFit="1" customWidth="1"/>
    <col min="2" max="2" width="30.5703125" style="2" bestFit="1" customWidth="1"/>
    <col min="3" max="3" width="11.42578125" style="2" customWidth="1"/>
    <col min="4" max="4" width="16.85546875" style="2" customWidth="1"/>
    <col min="5" max="5" width="13.28515625" style="2" bestFit="1" customWidth="1"/>
    <col min="6" max="7" width="11.42578125" style="2" customWidth="1"/>
    <col min="8" max="9" width="13.5703125" style="2" bestFit="1" customWidth="1"/>
    <col min="10" max="260" width="11.42578125" style="2" customWidth="1"/>
    <col min="261" max="261" width="13.28515625" style="2" bestFit="1" customWidth="1"/>
    <col min="262" max="516" width="11.42578125" style="2" customWidth="1"/>
    <col min="517" max="517" width="13.28515625" style="2" bestFit="1" customWidth="1"/>
    <col min="518" max="772" width="11.42578125" style="2" customWidth="1"/>
    <col min="773" max="773" width="13.28515625" style="2" bestFit="1" customWidth="1"/>
    <col min="774" max="1028" width="11.42578125" style="2" customWidth="1"/>
    <col min="1029" max="1029" width="13.28515625" style="2" bestFit="1" customWidth="1"/>
    <col min="1030" max="1284" width="11.42578125" style="2" customWidth="1"/>
    <col min="1285" max="1285" width="13.28515625" style="2" bestFit="1" customWidth="1"/>
    <col min="1286" max="1540" width="11.42578125" style="2" customWidth="1"/>
    <col min="1541" max="1541" width="13.28515625" style="2" bestFit="1" customWidth="1"/>
    <col min="1542" max="1796" width="11.42578125" style="2" customWidth="1"/>
    <col min="1797" max="1797" width="13.28515625" style="2" bestFit="1" customWidth="1"/>
    <col min="1798" max="2052" width="11.42578125" style="2" customWidth="1"/>
    <col min="2053" max="2053" width="13.28515625" style="2" bestFit="1" customWidth="1"/>
    <col min="2054" max="2308" width="11.42578125" style="2" customWidth="1"/>
    <col min="2309" max="2309" width="13.28515625" style="2" bestFit="1" customWidth="1"/>
    <col min="2310" max="2564" width="11.42578125" style="2" customWidth="1"/>
    <col min="2565" max="2565" width="13.28515625" style="2" bestFit="1" customWidth="1"/>
    <col min="2566" max="2820" width="11.42578125" style="2" customWidth="1"/>
    <col min="2821" max="2821" width="13.28515625" style="2" bestFit="1" customWidth="1"/>
    <col min="2822" max="3076" width="11.42578125" style="2" customWidth="1"/>
    <col min="3077" max="3077" width="13.28515625" style="2" bestFit="1" customWidth="1"/>
    <col min="3078" max="3332" width="11.42578125" style="2" customWidth="1"/>
    <col min="3333" max="3333" width="13.28515625" style="2" bestFit="1" customWidth="1"/>
    <col min="3334" max="3588" width="11.42578125" style="2" customWidth="1"/>
    <col min="3589" max="3589" width="13.28515625" style="2" bestFit="1" customWidth="1"/>
    <col min="3590" max="3844" width="11.42578125" style="2" customWidth="1"/>
    <col min="3845" max="3845" width="13.28515625" style="2" bestFit="1" customWidth="1"/>
    <col min="3846" max="4100" width="11.42578125" style="2" customWidth="1"/>
    <col min="4101" max="4101" width="13.28515625" style="2" bestFit="1" customWidth="1"/>
    <col min="4102" max="4356" width="11.42578125" style="2" customWidth="1"/>
    <col min="4357" max="4357" width="13.28515625" style="2" bestFit="1" customWidth="1"/>
    <col min="4358" max="4612" width="11.42578125" style="2" customWidth="1"/>
    <col min="4613" max="4613" width="13.28515625" style="2" bestFit="1" customWidth="1"/>
    <col min="4614" max="4868" width="11.42578125" style="2" customWidth="1"/>
    <col min="4869" max="4869" width="13.28515625" style="2" bestFit="1" customWidth="1"/>
    <col min="4870" max="5124" width="11.42578125" style="2" customWidth="1"/>
    <col min="5125" max="5125" width="13.28515625" style="2" bestFit="1" customWidth="1"/>
    <col min="5126" max="5380" width="11.42578125" style="2" customWidth="1"/>
    <col min="5381" max="5381" width="13.28515625" style="2" bestFit="1" customWidth="1"/>
    <col min="5382" max="5636" width="11.42578125" style="2" customWidth="1"/>
    <col min="5637" max="5637" width="13.28515625" style="2" bestFit="1" customWidth="1"/>
    <col min="5638" max="5892" width="11.42578125" style="2" customWidth="1"/>
    <col min="5893" max="5893" width="13.28515625" style="2" bestFit="1" customWidth="1"/>
    <col min="5894" max="6148" width="11.42578125" style="2" customWidth="1"/>
    <col min="6149" max="6149" width="13.28515625" style="2" bestFit="1" customWidth="1"/>
    <col min="6150" max="6404" width="11.42578125" style="2" customWidth="1"/>
    <col min="6405" max="6405" width="13.28515625" style="2" bestFit="1" customWidth="1"/>
    <col min="6406" max="6660" width="11.42578125" style="2" customWidth="1"/>
    <col min="6661" max="6661" width="13.28515625" style="2" bestFit="1" customWidth="1"/>
    <col min="6662" max="6916" width="11.42578125" style="2" customWidth="1"/>
    <col min="6917" max="6917" width="13.28515625" style="2" bestFit="1" customWidth="1"/>
    <col min="6918" max="7172" width="11.42578125" style="2" customWidth="1"/>
    <col min="7173" max="7173" width="13.28515625" style="2" bestFit="1" customWidth="1"/>
    <col min="7174" max="7428" width="11.42578125" style="2" customWidth="1"/>
    <col min="7429" max="7429" width="13.28515625" style="2" bestFit="1" customWidth="1"/>
    <col min="7430" max="7684" width="11.42578125" style="2" customWidth="1"/>
    <col min="7685" max="7685" width="13.28515625" style="2" bestFit="1" customWidth="1"/>
    <col min="7686" max="7940" width="11.42578125" style="2" customWidth="1"/>
    <col min="7941" max="7941" width="13.28515625" style="2" bestFit="1" customWidth="1"/>
    <col min="7942" max="8196" width="11.42578125" style="2" customWidth="1"/>
    <col min="8197" max="8197" width="13.28515625" style="2" bestFit="1" customWidth="1"/>
    <col min="8198" max="8452" width="11.42578125" style="2" customWidth="1"/>
    <col min="8453" max="8453" width="13.28515625" style="2" bestFit="1" customWidth="1"/>
    <col min="8454" max="8708" width="11.42578125" style="2" customWidth="1"/>
    <col min="8709" max="8709" width="13.28515625" style="2" bestFit="1" customWidth="1"/>
    <col min="8710" max="8964" width="11.42578125" style="2" customWidth="1"/>
    <col min="8965" max="8965" width="13.28515625" style="2" bestFit="1" customWidth="1"/>
    <col min="8966" max="9220" width="11.42578125" style="2" customWidth="1"/>
    <col min="9221" max="9221" width="13.28515625" style="2" bestFit="1" customWidth="1"/>
    <col min="9222" max="9476" width="11.42578125" style="2" customWidth="1"/>
    <col min="9477" max="9477" width="13.28515625" style="2" bestFit="1" customWidth="1"/>
    <col min="9478" max="9732" width="11.42578125" style="2" customWidth="1"/>
    <col min="9733" max="9733" width="13.28515625" style="2" bestFit="1" customWidth="1"/>
    <col min="9734" max="9988" width="11.42578125" style="2" customWidth="1"/>
    <col min="9989" max="9989" width="13.28515625" style="2" bestFit="1" customWidth="1"/>
    <col min="9990" max="10244" width="11.42578125" style="2" customWidth="1"/>
    <col min="10245" max="10245" width="13.28515625" style="2" bestFit="1" customWidth="1"/>
    <col min="10246" max="10500" width="11.42578125" style="2" customWidth="1"/>
    <col min="10501" max="10501" width="13.28515625" style="2" bestFit="1" customWidth="1"/>
    <col min="10502" max="10756" width="11.42578125" style="2" customWidth="1"/>
    <col min="10757" max="10757" width="13.28515625" style="2" bestFit="1" customWidth="1"/>
    <col min="10758" max="11012" width="11.42578125" style="2" customWidth="1"/>
    <col min="11013" max="11013" width="13.28515625" style="2" bestFit="1" customWidth="1"/>
    <col min="11014" max="11268" width="11.42578125" style="2" customWidth="1"/>
    <col min="11269" max="11269" width="13.28515625" style="2" bestFit="1" customWidth="1"/>
    <col min="11270" max="11524" width="11.42578125" style="2" customWidth="1"/>
    <col min="11525" max="11525" width="13.28515625" style="2" bestFit="1" customWidth="1"/>
    <col min="11526" max="11780" width="11.42578125" style="2" customWidth="1"/>
    <col min="11781" max="11781" width="13.28515625" style="2" bestFit="1" customWidth="1"/>
    <col min="11782" max="12036" width="11.42578125" style="2" customWidth="1"/>
    <col min="12037" max="12037" width="13.28515625" style="2" bestFit="1" customWidth="1"/>
    <col min="12038" max="12292" width="11.42578125" style="2" customWidth="1"/>
    <col min="12293" max="12293" width="13.28515625" style="2" bestFit="1" customWidth="1"/>
    <col min="12294" max="12548" width="11.42578125" style="2" customWidth="1"/>
    <col min="12549" max="12549" width="13.28515625" style="2" bestFit="1" customWidth="1"/>
    <col min="12550" max="12804" width="11.42578125" style="2" customWidth="1"/>
    <col min="12805" max="12805" width="13.28515625" style="2" bestFit="1" customWidth="1"/>
    <col min="12806" max="13060" width="11.42578125" style="2" customWidth="1"/>
    <col min="13061" max="13061" width="13.28515625" style="2" bestFit="1" customWidth="1"/>
    <col min="13062" max="13316" width="11.42578125" style="2" customWidth="1"/>
    <col min="13317" max="13317" width="13.28515625" style="2" bestFit="1" customWidth="1"/>
    <col min="13318" max="13572" width="11.42578125" style="2" customWidth="1"/>
    <col min="13573" max="13573" width="13.28515625" style="2" bestFit="1" customWidth="1"/>
    <col min="13574" max="13828" width="11.42578125" style="2" customWidth="1"/>
    <col min="13829" max="13829" width="13.28515625" style="2" bestFit="1" customWidth="1"/>
    <col min="13830" max="14084" width="11.42578125" style="2" customWidth="1"/>
    <col min="14085" max="14085" width="13.28515625" style="2" bestFit="1" customWidth="1"/>
    <col min="14086" max="14340" width="11.42578125" style="2" customWidth="1"/>
    <col min="14341" max="14341" width="13.28515625" style="2" bestFit="1" customWidth="1"/>
    <col min="14342" max="14596" width="11.42578125" style="2" customWidth="1"/>
    <col min="14597" max="14597" width="13.28515625" style="2" bestFit="1" customWidth="1"/>
    <col min="14598" max="14852" width="11.42578125" style="2" customWidth="1"/>
    <col min="14853" max="14853" width="13.28515625" style="2" bestFit="1" customWidth="1"/>
    <col min="14854" max="15108" width="11.42578125" style="2" customWidth="1"/>
    <col min="15109" max="15109" width="13.28515625" style="2" bestFit="1" customWidth="1"/>
    <col min="15110" max="15364" width="11.42578125" style="2" customWidth="1"/>
    <col min="15365" max="15365" width="13.28515625" style="2" bestFit="1" customWidth="1"/>
    <col min="15366" max="15620" width="11.42578125" style="2" customWidth="1"/>
    <col min="15621" max="15621" width="13.28515625" style="2" bestFit="1" customWidth="1"/>
    <col min="15622" max="15876" width="11.42578125" style="2" customWidth="1"/>
    <col min="15877" max="15877" width="13.28515625" style="2" bestFit="1" customWidth="1"/>
    <col min="15878" max="16132" width="11.42578125" style="2" customWidth="1"/>
    <col min="16133" max="16133" width="13.28515625" style="2" bestFit="1" customWidth="1"/>
    <col min="16134" max="16384" width="11.42578125" style="2" customWidth="1"/>
  </cols>
  <sheetData>
    <row r="1" spans="1:11" ht="18" x14ac:dyDescent="0.2">
      <c r="D1" s="3" t="s">
        <v>82</v>
      </c>
    </row>
    <row r="2" spans="1:11" x14ac:dyDescent="0.2">
      <c r="A2" s="4"/>
    </row>
    <row r="3" spans="1:11" ht="18" x14ac:dyDescent="0.2">
      <c r="D3" s="3" t="s">
        <v>186</v>
      </c>
    </row>
    <row r="5" spans="1:11" ht="15" x14ac:dyDescent="0.2">
      <c r="D5" s="5" t="s">
        <v>187</v>
      </c>
    </row>
    <row r="10" spans="1:11" x14ac:dyDescent="0.2">
      <c r="A10" s="1"/>
      <c r="B10" s="1"/>
      <c r="C10" s="1"/>
    </row>
    <row r="11" spans="1:11" x14ac:dyDescent="0.2">
      <c r="A11" s="1"/>
      <c r="B11" s="1"/>
      <c r="C11" s="1"/>
      <c r="D11" s="6" t="s">
        <v>188</v>
      </c>
      <c r="E11" s="6" t="s">
        <v>188</v>
      </c>
    </row>
    <row r="12" spans="1:11" x14ac:dyDescent="0.2">
      <c r="A12" s="1"/>
      <c r="B12" s="1"/>
      <c r="C12" s="1"/>
      <c r="D12" s="13">
        <v>44286</v>
      </c>
      <c r="E12" s="13">
        <v>44316</v>
      </c>
    </row>
    <row r="13" spans="1:11" x14ac:dyDescent="0.2">
      <c r="A13" s="1"/>
      <c r="B13" s="1"/>
      <c r="C13" s="1"/>
      <c r="D13" s="1"/>
      <c r="E13" s="1"/>
    </row>
    <row r="14" spans="1:11" x14ac:dyDescent="0.2">
      <c r="A14" s="7" t="s">
        <v>36</v>
      </c>
      <c r="B14" s="1"/>
      <c r="C14" s="1"/>
      <c r="D14" s="1"/>
      <c r="E14" s="1"/>
    </row>
    <row r="15" spans="1:11" x14ac:dyDescent="0.2">
      <c r="A15" s="7" t="s">
        <v>189</v>
      </c>
      <c r="B15" s="1"/>
      <c r="C15" s="1"/>
      <c r="D15" s="1"/>
      <c r="E15" s="1"/>
    </row>
    <row r="16" spans="1:11" x14ac:dyDescent="0.2">
      <c r="A16" s="1"/>
      <c r="B16" s="7" t="s">
        <v>190</v>
      </c>
      <c r="C16" s="1"/>
      <c r="D16" s="8">
        <v>4227444.68</v>
      </c>
      <c r="E16" s="8">
        <v>2808903.64</v>
      </c>
      <c r="K16" s="2">
        <v>163774</v>
      </c>
    </row>
    <row r="17" spans="1:11" x14ac:dyDescent="0.2">
      <c r="A17" s="1"/>
      <c r="B17" s="7" t="s">
        <v>191</v>
      </c>
      <c r="C17" s="1"/>
      <c r="D17" s="8">
        <v>0</v>
      </c>
      <c r="E17" s="8">
        <v>0</v>
      </c>
      <c r="K17" s="2">
        <v>42819</v>
      </c>
    </row>
    <row r="18" spans="1:11" x14ac:dyDescent="0.2">
      <c r="A18" s="1"/>
      <c r="B18" s="7" t="s">
        <v>192</v>
      </c>
      <c r="C18" s="1"/>
      <c r="D18" s="8">
        <v>1176783</v>
      </c>
      <c r="E18" s="8">
        <v>1176783</v>
      </c>
      <c r="K18" s="2">
        <f>K16-K17</f>
        <v>120955</v>
      </c>
    </row>
    <row r="19" spans="1:11" x14ac:dyDescent="0.2">
      <c r="A19" s="1"/>
      <c r="B19" s="7" t="s">
        <v>239</v>
      </c>
      <c r="C19" s="1"/>
      <c r="D19" s="8">
        <v>0</v>
      </c>
      <c r="E19" s="8">
        <v>0</v>
      </c>
    </row>
    <row r="20" spans="1:11" x14ac:dyDescent="0.2">
      <c r="A20" s="1"/>
      <c r="B20" s="7" t="s">
        <v>224</v>
      </c>
      <c r="C20" s="1"/>
      <c r="D20" s="8">
        <v>1365659.76</v>
      </c>
      <c r="E20" s="8">
        <v>807195.39</v>
      </c>
    </row>
    <row r="21" spans="1:11" x14ac:dyDescent="0.2">
      <c r="A21" s="1"/>
      <c r="B21" s="7" t="s">
        <v>193</v>
      </c>
      <c r="C21" s="1"/>
      <c r="D21" s="9">
        <v>6769887.4400000004</v>
      </c>
      <c r="E21" s="9">
        <v>4792882.03</v>
      </c>
    </row>
    <row r="22" spans="1:11" x14ac:dyDescent="0.2">
      <c r="A22" s="7" t="s">
        <v>194</v>
      </c>
      <c r="B22" s="1"/>
      <c r="C22" s="1"/>
      <c r="D22" s="1"/>
      <c r="E22" s="1"/>
    </row>
    <row r="23" spans="1:11" x14ac:dyDescent="0.2">
      <c r="A23" s="1"/>
      <c r="B23" s="7" t="s">
        <v>195</v>
      </c>
      <c r="C23" s="1"/>
      <c r="D23" s="8">
        <v>0</v>
      </c>
      <c r="E23" s="8">
        <v>0</v>
      </c>
    </row>
    <row r="24" spans="1:11" x14ac:dyDescent="0.2">
      <c r="A24" s="1"/>
      <c r="B24" s="7" t="s">
        <v>196</v>
      </c>
      <c r="C24" s="1"/>
      <c r="D24" s="8">
        <v>211463001.97</v>
      </c>
      <c r="E24" s="8">
        <v>209512014.30000001</v>
      </c>
    </row>
    <row r="25" spans="1:11" x14ac:dyDescent="0.2">
      <c r="A25" s="1"/>
      <c r="B25" s="7" t="s">
        <v>197</v>
      </c>
      <c r="C25" s="1"/>
      <c r="D25" s="8">
        <v>-348141.04</v>
      </c>
      <c r="E25" s="8">
        <v>-348141.04</v>
      </c>
    </row>
    <row r="26" spans="1:11" x14ac:dyDescent="0.2">
      <c r="A26" s="1"/>
      <c r="B26" s="7" t="s">
        <v>198</v>
      </c>
      <c r="C26" s="1"/>
      <c r="D26" s="8">
        <v>0</v>
      </c>
      <c r="E26" s="8">
        <v>0</v>
      </c>
    </row>
    <row r="27" spans="1:11" x14ac:dyDescent="0.2">
      <c r="A27" s="1"/>
      <c r="B27" s="7" t="s">
        <v>199</v>
      </c>
      <c r="C27" s="1"/>
      <c r="D27" s="8">
        <v>0</v>
      </c>
      <c r="E27" s="8">
        <v>0</v>
      </c>
    </row>
    <row r="28" spans="1:11" x14ac:dyDescent="0.2">
      <c r="A28" s="1"/>
      <c r="B28" s="7" t="s">
        <v>200</v>
      </c>
      <c r="C28" s="1"/>
      <c r="D28" s="8">
        <v>7651426.79</v>
      </c>
      <c r="E28" s="8">
        <v>7777908.54</v>
      </c>
      <c r="G28" s="12"/>
      <c r="H28" s="12"/>
      <c r="I28" s="12"/>
    </row>
    <row r="29" spans="1:11" x14ac:dyDescent="0.2">
      <c r="A29" s="1"/>
      <c r="B29" s="7" t="s">
        <v>219</v>
      </c>
      <c r="C29" s="1"/>
      <c r="D29" s="8">
        <v>114043.28</v>
      </c>
      <c r="E29" s="8">
        <v>70133.33</v>
      </c>
      <c r="G29" s="12"/>
    </row>
    <row r="30" spans="1:11" x14ac:dyDescent="0.2">
      <c r="A30" s="1"/>
      <c r="B30" s="7" t="s">
        <v>220</v>
      </c>
      <c r="C30" s="1"/>
      <c r="D30" s="8">
        <v>-1744938.2</v>
      </c>
      <c r="E30" s="8">
        <v>-1140751.49</v>
      </c>
    </row>
    <row r="31" spans="1:11" x14ac:dyDescent="0.2">
      <c r="A31" s="1"/>
      <c r="B31" s="7" t="s">
        <v>201</v>
      </c>
      <c r="C31" s="1"/>
      <c r="D31" s="9">
        <v>217135392.80000001</v>
      </c>
      <c r="E31" s="9">
        <v>215871163.63999999</v>
      </c>
    </row>
    <row r="32" spans="1:11" x14ac:dyDescent="0.2">
      <c r="A32" s="1"/>
      <c r="B32" s="1"/>
      <c r="C32" s="1"/>
      <c r="D32" s="1"/>
      <c r="E32" s="1"/>
    </row>
    <row r="33" spans="1:5" ht="13.5" thickBot="1" x14ac:dyDescent="0.25">
      <c r="A33" s="1"/>
      <c r="B33" s="7" t="s">
        <v>24</v>
      </c>
      <c r="C33" s="1"/>
      <c r="D33" s="10">
        <v>223905280.24000001</v>
      </c>
      <c r="E33" s="10">
        <v>220664045.66999999</v>
      </c>
    </row>
    <row r="34" spans="1:5" ht="13.5" thickTop="1" x14ac:dyDescent="0.2">
      <c r="A34" s="7" t="s">
        <v>202</v>
      </c>
      <c r="B34" s="1"/>
      <c r="C34" s="1"/>
      <c r="D34" s="1"/>
      <c r="E34" s="1"/>
    </row>
    <row r="35" spans="1:5" x14ac:dyDescent="0.2">
      <c r="A35" s="7" t="s">
        <v>203</v>
      </c>
      <c r="B35" s="1"/>
      <c r="C35" s="1"/>
      <c r="D35" s="1"/>
      <c r="E35" s="1"/>
    </row>
    <row r="36" spans="1:5" x14ac:dyDescent="0.2">
      <c r="A36" s="1"/>
      <c r="B36" s="7" t="s">
        <v>204</v>
      </c>
      <c r="C36" s="1"/>
      <c r="D36" s="8">
        <v>181934835.71000001</v>
      </c>
      <c r="E36" s="8">
        <v>178439784.09</v>
      </c>
    </row>
    <row r="37" spans="1:5" x14ac:dyDescent="0.2">
      <c r="A37" s="1"/>
      <c r="B37" s="7" t="s">
        <v>205</v>
      </c>
      <c r="C37" s="1"/>
      <c r="D37" s="8">
        <v>0</v>
      </c>
      <c r="E37" s="8">
        <v>0</v>
      </c>
    </row>
    <row r="38" spans="1:5" x14ac:dyDescent="0.2">
      <c r="A38" s="1"/>
      <c r="B38" s="7" t="s">
        <v>206</v>
      </c>
      <c r="C38" s="1"/>
      <c r="D38" s="8">
        <v>15500000</v>
      </c>
      <c r="E38" s="8">
        <v>15500000</v>
      </c>
    </row>
    <row r="39" spans="1:5" x14ac:dyDescent="0.2">
      <c r="A39" s="1"/>
      <c r="B39" s="7" t="s">
        <v>207</v>
      </c>
      <c r="C39" s="1"/>
      <c r="D39" s="8">
        <v>12267.41</v>
      </c>
      <c r="E39" s="8">
        <v>12059.56</v>
      </c>
    </row>
    <row r="40" spans="1:5" x14ac:dyDescent="0.2">
      <c r="A40" s="1"/>
      <c r="B40" s="7" t="s">
        <v>208</v>
      </c>
      <c r="C40" s="1"/>
      <c r="D40" s="8">
        <v>4015.96</v>
      </c>
      <c r="E40" s="8">
        <v>4018.38</v>
      </c>
    </row>
    <row r="41" spans="1:5" x14ac:dyDescent="0.2">
      <c r="A41" s="1"/>
      <c r="B41" s="7" t="s">
        <v>240</v>
      </c>
      <c r="C41" s="1"/>
      <c r="D41" s="8">
        <v>12199134.960000001</v>
      </c>
      <c r="E41" s="8">
        <v>11964783.99</v>
      </c>
    </row>
    <row r="42" spans="1:5" x14ac:dyDescent="0.2">
      <c r="A42" s="1"/>
      <c r="B42" s="7" t="s">
        <v>209</v>
      </c>
      <c r="C42" s="1"/>
      <c r="D42" s="8">
        <v>0</v>
      </c>
      <c r="E42" s="8">
        <v>0</v>
      </c>
    </row>
    <row r="43" spans="1:5" x14ac:dyDescent="0.2">
      <c r="A43" s="1"/>
      <c r="B43" s="7" t="s">
        <v>210</v>
      </c>
      <c r="C43" s="1"/>
      <c r="D43" s="8">
        <v>0</v>
      </c>
      <c r="E43" s="8">
        <v>0</v>
      </c>
    </row>
    <row r="44" spans="1:5" x14ac:dyDescent="0.2">
      <c r="A44" s="1"/>
      <c r="B44" s="7" t="s">
        <v>211</v>
      </c>
      <c r="C44" s="1"/>
      <c r="D44" s="8">
        <v>0</v>
      </c>
      <c r="E44" s="8">
        <v>0</v>
      </c>
    </row>
    <row r="45" spans="1:5" x14ac:dyDescent="0.2">
      <c r="A45" s="1"/>
      <c r="B45" s="7" t="s">
        <v>212</v>
      </c>
      <c r="C45" s="1"/>
      <c r="D45" s="8">
        <v>0</v>
      </c>
      <c r="E45" s="8">
        <v>0</v>
      </c>
    </row>
    <row r="46" spans="1:5" x14ac:dyDescent="0.2">
      <c r="A46" s="1"/>
      <c r="B46" s="7" t="s">
        <v>213</v>
      </c>
      <c r="C46" s="1"/>
      <c r="D46" s="8">
        <v>31137.4</v>
      </c>
      <c r="E46" s="8">
        <v>162580.24</v>
      </c>
    </row>
    <row r="47" spans="1:5" x14ac:dyDescent="0.2">
      <c r="A47" s="1"/>
      <c r="B47" s="7" t="s">
        <v>214</v>
      </c>
      <c r="C47" s="1"/>
      <c r="D47" s="9">
        <v>209681391.44</v>
      </c>
      <c r="E47" s="9">
        <v>206083226.25999999</v>
      </c>
    </row>
    <row r="48" spans="1:5" x14ac:dyDescent="0.2">
      <c r="A48" s="1"/>
      <c r="B48" s="1"/>
      <c r="C48" s="1"/>
      <c r="D48" s="1"/>
      <c r="E48" s="1"/>
    </row>
    <row r="49" spans="1:5" x14ac:dyDescent="0.2">
      <c r="A49" s="7" t="s">
        <v>215</v>
      </c>
      <c r="B49" s="1"/>
      <c r="C49" s="1"/>
      <c r="D49" s="1"/>
      <c r="E49" s="1"/>
    </row>
    <row r="50" spans="1:5" x14ac:dyDescent="0.2">
      <c r="A50" s="1"/>
      <c r="B50" s="7" t="s">
        <v>216</v>
      </c>
      <c r="C50" s="1"/>
      <c r="D50" s="8">
        <v>14223888.800000001</v>
      </c>
      <c r="E50" s="8">
        <v>14580819.41</v>
      </c>
    </row>
    <row r="51" spans="1:5" x14ac:dyDescent="0.2">
      <c r="A51" s="1"/>
      <c r="B51" s="7" t="s">
        <v>217</v>
      </c>
      <c r="D51" s="9">
        <v>14223888.800000001</v>
      </c>
      <c r="E51" s="9">
        <v>14580819.41</v>
      </c>
    </row>
    <row r="52" spans="1:5" ht="13.5" thickBot="1" x14ac:dyDescent="0.25">
      <c r="A52" s="1"/>
      <c r="B52" s="7" t="s">
        <v>218</v>
      </c>
      <c r="D52" s="11">
        <v>223905280.24000001</v>
      </c>
      <c r="E52" s="11">
        <v>220664045.66999999</v>
      </c>
    </row>
    <row r="53" spans="1:5" ht="13.5" thickTop="1" x14ac:dyDescent="0.2"/>
  </sheetData>
  <pageMargins left="0.16666666666666666" right="0.16666666666666666" top="0.16666666666666666" bottom="0.16666666666666666" header="0" footer="0"/>
  <pageSetup orientation="portrait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FFELP</vt:lpstr>
      <vt:lpstr>Collection and Waterfall</vt:lpstr>
      <vt:lpstr>Balance Sheet</vt:lpstr>
      <vt:lpstr>'Collection and Waterfall'!Print_Area</vt:lpstr>
      <vt:lpstr>FFELP!Print_Area</vt:lpstr>
      <vt:lpstr>'Collection and Waterfall'!Print_Titles</vt:lpstr>
      <vt:lpstr>FFELP!Print_Titles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2021-05-27T17:24:26Z</dcterms:created>
  <dcterms:modified xsi:type="dcterms:W3CDTF">2021-05-27T17:24:36Z</dcterms:modified>
</cp:coreProperties>
</file>